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945b69ec0f807708402b1c2aab4c134e0a2d042a/49008056514/48defcd9-3fb2-415c-a854-ea8ef7ff4902/"/>
    </mc:Choice>
  </mc:AlternateContent>
  <xr:revisionPtr revIDLastSave="0" documentId="13_ncr:1_{C61B1F79-8C8B-4FC3-8F71-58D79B83FBAC}" xr6:coauthVersionLast="36" xr6:coauthVersionMax="36" xr10:uidLastSave="{00000000-0000-0000-0000-000000000000}"/>
  <bookViews>
    <workbookView xWindow="0" yWindow="0" windowWidth="30720" windowHeight="12510" xr2:uid="{00000000-000D-0000-FFFF-FFFF00000000}"/>
  </bookViews>
  <sheets>
    <sheet name="Lisa 4. RIK" sheetId="1" r:id="rId1"/>
  </sheets>
  <externalReferences>
    <externalReference r:id="rId2"/>
  </externalReferences>
  <definedNames>
    <definedName name="_xlnm._FilterDatabase" localSheetId="0" hidden="1">'Lisa 4. RIK'!$A$5:$H$186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1" i="1" l="1"/>
  <c r="F168" i="1"/>
  <c r="G168" i="1"/>
  <c r="E168" i="1"/>
  <c r="H153" i="1"/>
  <c r="F150" i="1"/>
  <c r="G150" i="1"/>
  <c r="E150" i="1"/>
  <c r="H135" i="1"/>
  <c r="F132" i="1"/>
  <c r="G132" i="1"/>
  <c r="E132" i="1"/>
  <c r="H117" i="1"/>
  <c r="F114" i="1"/>
  <c r="G114" i="1"/>
  <c r="E114" i="1"/>
  <c r="H97" i="1"/>
  <c r="F94" i="1"/>
  <c r="G94" i="1"/>
  <c r="E94" i="1"/>
  <c r="H82" i="1"/>
  <c r="F79" i="1"/>
  <c r="G79" i="1"/>
  <c r="H79" i="1" s="1"/>
  <c r="E79" i="1"/>
  <c r="H64" i="1"/>
  <c r="F61" i="1"/>
  <c r="G61" i="1"/>
  <c r="E61" i="1"/>
  <c r="H46" i="1"/>
  <c r="G43" i="1"/>
  <c r="F43" i="1"/>
  <c r="E43" i="1"/>
  <c r="F40" i="1"/>
  <c r="G40" i="1"/>
  <c r="F37" i="1"/>
  <c r="G37" i="1"/>
  <c r="H28" i="1"/>
  <c r="F25" i="1"/>
  <c r="G25" i="1"/>
  <c r="E25" i="1"/>
  <c r="H25" i="1" s="1"/>
  <c r="H27" i="1"/>
  <c r="F30" i="1"/>
  <c r="G30" i="1"/>
  <c r="F22" i="1"/>
  <c r="G22" i="1"/>
  <c r="H23" i="1"/>
  <c r="H24" i="1"/>
  <c r="H26" i="1"/>
  <c r="H29" i="1"/>
  <c r="H31" i="1"/>
  <c r="H32" i="1"/>
  <c r="H33" i="1"/>
  <c r="H34" i="1"/>
  <c r="H35" i="1"/>
  <c r="H38" i="1"/>
  <c r="H39" i="1"/>
  <c r="H41" i="1"/>
  <c r="H42" i="1"/>
  <c r="H44" i="1"/>
  <c r="H45" i="1"/>
  <c r="H47" i="1"/>
  <c r="H49" i="1"/>
  <c r="H50" i="1"/>
  <c r="H52" i="1"/>
  <c r="H53" i="1"/>
  <c r="H54" i="1"/>
  <c r="H55" i="1"/>
  <c r="H56" i="1"/>
  <c r="H59" i="1"/>
  <c r="H60" i="1"/>
  <c r="H62" i="1"/>
  <c r="H63" i="1"/>
  <c r="H65" i="1"/>
  <c r="H67" i="1"/>
  <c r="H68" i="1"/>
  <c r="H70" i="1"/>
  <c r="H71" i="1"/>
  <c r="H72" i="1"/>
  <c r="H73" i="1"/>
  <c r="H74" i="1"/>
  <c r="H77" i="1"/>
  <c r="H78" i="1"/>
  <c r="H80" i="1"/>
  <c r="H81" i="1"/>
  <c r="H83" i="1"/>
  <c r="H85" i="1"/>
  <c r="H86" i="1"/>
  <c r="H87" i="1"/>
  <c r="H88" i="1"/>
  <c r="H89" i="1"/>
  <c r="H92" i="1"/>
  <c r="H93" i="1"/>
  <c r="H95" i="1"/>
  <c r="H96" i="1"/>
  <c r="H98" i="1"/>
  <c r="H100" i="1"/>
  <c r="H101" i="1"/>
  <c r="H103" i="1"/>
  <c r="H104" i="1"/>
  <c r="H105" i="1"/>
  <c r="H106" i="1"/>
  <c r="H107" i="1"/>
  <c r="H108" i="1"/>
  <c r="H109" i="1"/>
  <c r="H112" i="1"/>
  <c r="H113" i="1"/>
  <c r="H115" i="1"/>
  <c r="H116" i="1"/>
  <c r="H118" i="1"/>
  <c r="H120" i="1"/>
  <c r="H121" i="1"/>
  <c r="H123" i="1"/>
  <c r="H124" i="1"/>
  <c r="H125" i="1"/>
  <c r="H126" i="1"/>
  <c r="H127" i="1"/>
  <c r="H130" i="1"/>
  <c r="H131" i="1"/>
  <c r="H133" i="1"/>
  <c r="H134" i="1"/>
  <c r="H136" i="1"/>
  <c r="H138" i="1"/>
  <c r="H139" i="1"/>
  <c r="H141" i="1"/>
  <c r="H142" i="1"/>
  <c r="H143" i="1"/>
  <c r="H144" i="1"/>
  <c r="H145" i="1"/>
  <c r="H148" i="1"/>
  <c r="H149" i="1"/>
  <c r="H151" i="1"/>
  <c r="H152" i="1"/>
  <c r="H154" i="1"/>
  <c r="H156" i="1"/>
  <c r="H157" i="1"/>
  <c r="H159" i="1"/>
  <c r="H160" i="1"/>
  <c r="H161" i="1"/>
  <c r="H162" i="1"/>
  <c r="H163" i="1"/>
  <c r="H166" i="1"/>
  <c r="H167" i="1"/>
  <c r="H169" i="1"/>
  <c r="H170" i="1"/>
  <c r="H172" i="1"/>
  <c r="H174" i="1"/>
  <c r="H175" i="1"/>
  <c r="H177" i="1"/>
  <c r="H178" i="1"/>
  <c r="H179" i="1"/>
  <c r="H180" i="1"/>
  <c r="H181" i="1"/>
  <c r="H183" i="1"/>
  <c r="H184" i="1"/>
  <c r="H185" i="1"/>
  <c r="H186" i="1"/>
  <c r="H43" i="1" l="1"/>
  <c r="F21" i="1"/>
  <c r="G21" i="1"/>
  <c r="F17" i="1" l="1"/>
  <c r="G17" i="1"/>
  <c r="F48" i="1"/>
  <c r="G48" i="1"/>
  <c r="F51" i="1"/>
  <c r="G51" i="1"/>
  <c r="F58" i="1"/>
  <c r="G58" i="1"/>
  <c r="F66" i="1"/>
  <c r="G66" i="1"/>
  <c r="F69" i="1"/>
  <c r="G69" i="1"/>
  <c r="F76" i="1"/>
  <c r="G76" i="1"/>
  <c r="F84" i="1"/>
  <c r="G84" i="1"/>
  <c r="F91" i="1"/>
  <c r="G91" i="1"/>
  <c r="F99" i="1"/>
  <c r="G99" i="1"/>
  <c r="F102" i="1"/>
  <c r="G102" i="1"/>
  <c r="F111" i="1"/>
  <c r="G111" i="1"/>
  <c r="F119" i="1"/>
  <c r="G119" i="1"/>
  <c r="F122" i="1"/>
  <c r="G122" i="1"/>
  <c r="F129" i="1"/>
  <c r="G129" i="1"/>
  <c r="F137" i="1"/>
  <c r="G137" i="1"/>
  <c r="F140" i="1"/>
  <c r="G140" i="1"/>
  <c r="F147" i="1"/>
  <c r="G147" i="1"/>
  <c r="F155" i="1"/>
  <c r="G155" i="1"/>
  <c r="F158" i="1"/>
  <c r="G158" i="1"/>
  <c r="F165" i="1"/>
  <c r="G165" i="1"/>
  <c r="F173" i="1"/>
  <c r="G173" i="1"/>
  <c r="F176" i="1"/>
  <c r="G176" i="1"/>
  <c r="F182" i="1"/>
  <c r="G182" i="1"/>
  <c r="G75" i="1" l="1"/>
  <c r="F75" i="1"/>
  <c r="H61" i="1"/>
  <c r="F36" i="1"/>
  <c r="G36" i="1"/>
  <c r="H168" i="1"/>
  <c r="H150" i="1"/>
  <c r="H94" i="1"/>
  <c r="H114" i="1"/>
  <c r="H132" i="1"/>
  <c r="G8" i="1"/>
  <c r="F8" i="1"/>
  <c r="G9" i="1"/>
  <c r="F9" i="1"/>
  <c r="G10" i="1"/>
  <c r="F10" i="1"/>
  <c r="F11" i="1"/>
  <c r="G11" i="1"/>
  <c r="F12" i="1"/>
  <c r="F90" i="1"/>
  <c r="G90" i="1"/>
  <c r="G110" i="1"/>
  <c r="G13" i="1"/>
  <c r="F110" i="1"/>
  <c r="F13" i="1"/>
  <c r="G14" i="1"/>
  <c r="G128" i="1"/>
  <c r="F14" i="1"/>
  <c r="G15" i="1"/>
  <c r="F146" i="1"/>
  <c r="F18" i="1"/>
  <c r="F164" i="1"/>
  <c r="F16" i="1"/>
  <c r="G164" i="1"/>
  <c r="G16" i="1"/>
  <c r="G146" i="1"/>
  <c r="F128" i="1"/>
  <c r="G57" i="1"/>
  <c r="G18" i="1"/>
  <c r="F15" i="1"/>
  <c r="G12" i="1"/>
  <c r="F57" i="1"/>
  <c r="E19" i="1"/>
  <c r="H19" i="1" s="1"/>
  <c r="E17" i="1"/>
  <c r="H17" i="1" s="1"/>
  <c r="E182" i="1"/>
  <c r="H182" i="1" s="1"/>
  <c r="E176" i="1"/>
  <c r="H176" i="1" s="1"/>
  <c r="E173" i="1"/>
  <c r="H173" i="1" s="1"/>
  <c r="E165" i="1"/>
  <c r="E158" i="1"/>
  <c r="E155" i="1"/>
  <c r="H155" i="1" s="1"/>
  <c r="E147" i="1"/>
  <c r="H147" i="1" s="1"/>
  <c r="E140" i="1"/>
  <c r="H140" i="1" s="1"/>
  <c r="E137" i="1"/>
  <c r="H137" i="1" s="1"/>
  <c r="E129" i="1"/>
  <c r="E128" i="1" s="1"/>
  <c r="E122" i="1"/>
  <c r="H122" i="1" s="1"/>
  <c r="E119" i="1"/>
  <c r="H119" i="1" s="1"/>
  <c r="E111" i="1"/>
  <c r="H111" i="1" s="1"/>
  <c r="E102" i="1"/>
  <c r="H102" i="1" s="1"/>
  <c r="E99" i="1"/>
  <c r="H99" i="1" s="1"/>
  <c r="E91" i="1"/>
  <c r="E90" i="1" s="1"/>
  <c r="E84" i="1"/>
  <c r="H84" i="1" s="1"/>
  <c r="E76" i="1"/>
  <c r="H76" i="1" s="1"/>
  <c r="E69" i="1"/>
  <c r="H69" i="1" s="1"/>
  <c r="E66" i="1"/>
  <c r="H66" i="1" s="1"/>
  <c r="E58" i="1"/>
  <c r="H58" i="1" s="1"/>
  <c r="E51" i="1"/>
  <c r="H51" i="1" s="1"/>
  <c r="E48" i="1"/>
  <c r="H48" i="1" s="1"/>
  <c r="E40" i="1"/>
  <c r="H40" i="1" s="1"/>
  <c r="E37" i="1"/>
  <c r="E30" i="1"/>
  <c r="H30" i="1" s="1"/>
  <c r="E22" i="1"/>
  <c r="E15" i="1" l="1"/>
  <c r="E8" i="1"/>
  <c r="H8" i="1" s="1"/>
  <c r="E164" i="1"/>
  <c r="H91" i="1"/>
  <c r="E36" i="1"/>
  <c r="H36" i="1" s="1"/>
  <c r="H37" i="1"/>
  <c r="E75" i="1"/>
  <c r="H75" i="1" s="1"/>
  <c r="E110" i="1"/>
  <c r="H110" i="1" s="1"/>
  <c r="H129" i="1"/>
  <c r="E18" i="1"/>
  <c r="H18" i="1" s="1"/>
  <c r="H165" i="1"/>
  <c r="E10" i="1"/>
  <c r="H10" i="1" s="1"/>
  <c r="E16" i="1"/>
  <c r="H16" i="1" s="1"/>
  <c r="E57" i="1"/>
  <c r="H57" i="1" s="1"/>
  <c r="E13" i="1"/>
  <c r="H13" i="1" s="1"/>
  <c r="E146" i="1"/>
  <c r="H146" i="1" s="1"/>
  <c r="H158" i="1"/>
  <c r="E21" i="1"/>
  <c r="H21" i="1" s="1"/>
  <c r="H22" i="1"/>
  <c r="H15" i="1"/>
  <c r="H128" i="1"/>
  <c r="H164" i="1"/>
  <c r="H90" i="1"/>
  <c r="F7" i="1"/>
  <c r="F6" i="1" s="1"/>
  <c r="G7" i="1"/>
  <c r="G6" i="1" s="1"/>
  <c r="E14" i="1"/>
  <c r="H14" i="1" s="1"/>
  <c r="E9" i="1"/>
  <c r="H9" i="1" s="1"/>
  <c r="E11" i="1"/>
  <c r="H11" i="1" s="1"/>
  <c r="E12" i="1"/>
  <c r="H12" i="1" s="1"/>
  <c r="E7" i="1" l="1"/>
  <c r="E6" i="1" l="1"/>
  <c r="H6" i="1" s="1"/>
  <c r="H7" i="1"/>
</calcChain>
</file>

<file path=xl/sharedStrings.xml><?xml version="1.0" encoding="utf-8"?>
<sst xmlns="http://schemas.openxmlformats.org/spreadsheetml/2006/main" count="175" uniqueCount="44">
  <si>
    <t>Eelarve liik</t>
  </si>
  <si>
    <t>Objekt</t>
  </si>
  <si>
    <t>Eelarve konto</t>
  </si>
  <si>
    <t>Programmi tegevus: Kriminaalpoliitika elluviimine</t>
  </si>
  <si>
    <t>Tööjõukulud</t>
  </si>
  <si>
    <t>Kindlaksmääratud tööjõukulud</t>
  </si>
  <si>
    <t>Toetused</t>
  </si>
  <si>
    <t>SE000003</t>
  </si>
  <si>
    <t>Majandamiskulud</t>
  </si>
  <si>
    <t>RKAS</t>
  </si>
  <si>
    <t>SE000028</t>
  </si>
  <si>
    <t>Käibemaks</t>
  </si>
  <si>
    <t>Amortisatsioon</t>
  </si>
  <si>
    <t>Tegevuskulud, v.a tööjõukulud</t>
  </si>
  <si>
    <t>KULUD</t>
  </si>
  <si>
    <t>Lisa 4</t>
  </si>
  <si>
    <t>Registrite ja Infosüsteemide Keskus</t>
  </si>
  <si>
    <t>Programmi tegevus: Andmekaitse valdkonna rakendamine</t>
  </si>
  <si>
    <t>Programmi tegevus: Intellektuaalse omandi valdkonna rakendamine</t>
  </si>
  <si>
    <t>Programmi tegevus: Karistuste täideviimise korraldamine</t>
  </si>
  <si>
    <t>Programmi tegevus: Kesksed IT-teenused teistele valitsemisaladele</t>
  </si>
  <si>
    <t>Programmi tegevus: Kohtumenetlus ja kohturegistrite pidamine</t>
  </si>
  <si>
    <t>Programmi tegevus: Kriminaalpoliitika kujundamine ja kuritegevuse ennetamine</t>
  </si>
  <si>
    <t>Programmi tegevus: Õiguspoliitika kujundamine ja õigusloome kvaliteedi tagamine</t>
  </si>
  <si>
    <t>Programmi tegevus: Õigusteenuste ja õigusteabe kättesaadavuse tagamine</t>
  </si>
  <si>
    <t xml:space="preserve">INVESTEERINGUD </t>
  </si>
  <si>
    <t>sh investeeringute käibemaks</t>
  </si>
  <si>
    <t>Tuludest sõltuvad vahendid</t>
  </si>
  <si>
    <t>Liiikmemaksud</t>
  </si>
  <si>
    <t>Invetseeringud</t>
  </si>
  <si>
    <t>IT-investeeringud</t>
  </si>
  <si>
    <t>IN002000</t>
  </si>
  <si>
    <t>Liikmemaksud</t>
  </si>
  <si>
    <t>Tuludest sõltuvate vahendite käibemaks</t>
  </si>
  <si>
    <t>Käibemaks RKAS</t>
  </si>
  <si>
    <t>Investeeringute käibemaks</t>
  </si>
  <si>
    <t>Registrite ja Infosüsteemide Keskuse 2022. aasta eelarve</t>
  </si>
  <si>
    <t xml:space="preserve">2022. a esialgne eelarve </t>
  </si>
  <si>
    <t>Ülekantavad vahendid</t>
  </si>
  <si>
    <t>2022. a eelarve kokku</t>
  </si>
  <si>
    <t>SR030105</t>
  </si>
  <si>
    <t>Eelarve liigendus</t>
  </si>
  <si>
    <t>2022. a käskkirja nr</t>
  </si>
  <si>
    <t>IT püsikuludeks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</si>
</sst>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b/>
      <sz val="7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b/>
      <i/>
      <sz val="8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0"/>
      <color indexed="8"/>
      <name val="Calibri"/>
      <family val="2"/>
      <scheme val="minor"/>
    </font>
    <font>
      <sz val="10"/>
      <color rgb="FFFF0000"/>
      <name val="Calibri"/>
      <family val="2"/>
      <charset val="186"/>
      <scheme val="minor"/>
    </font>
    <font>
      <b/>
      <sz val="10"/>
      <color rgb="FFFF0000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0"/>
      <color rgb="FF00000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74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right" vertical="center" wrapText="1"/>
    </xf>
    <xf numFmtId="3" fontId="9" fillId="0" borderId="0" xfId="1" applyNumberFormat="1" applyFont="1" applyBorder="1"/>
    <xf numFmtId="0" fontId="4" fillId="0" borderId="0" xfId="2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3" fontId="6" fillId="0" borderId="0" xfId="2" applyNumberFormat="1" applyFont="1" applyBorder="1"/>
    <xf numFmtId="0" fontId="11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6" fillId="0" borderId="0" xfId="2" applyFont="1" applyFill="1" applyBorder="1" applyAlignment="1">
      <alignment horizontal="center"/>
    </xf>
    <xf numFmtId="0" fontId="12" fillId="0" borderId="0" xfId="2" applyFont="1" applyBorder="1" applyAlignment="1">
      <alignment horizontal="right"/>
    </xf>
    <xf numFmtId="0" fontId="5" fillId="0" borderId="0" xfId="2" applyFont="1" applyBorder="1" applyAlignment="1">
      <alignment horizontal="left" indent="2"/>
    </xf>
    <xf numFmtId="0" fontId="11" fillId="0" borderId="0" xfId="1" applyFont="1" applyBorder="1"/>
    <xf numFmtId="0" fontId="6" fillId="0" borderId="0" xfId="1" applyFont="1" applyFill="1"/>
    <xf numFmtId="0" fontId="14" fillId="0" borderId="0" xfId="1" applyFont="1" applyFill="1" applyBorder="1" applyAlignment="1">
      <alignment horizontal="left" vertical="center" wrapText="1"/>
    </xf>
    <xf numFmtId="3" fontId="14" fillId="0" borderId="0" xfId="1" applyNumberFormat="1" applyFont="1" applyFill="1" applyBorder="1" applyAlignment="1">
      <alignment horizontal="right" vertical="center" wrapText="1"/>
    </xf>
    <xf numFmtId="0" fontId="15" fillId="0" borderId="0" xfId="0" applyFont="1"/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9" fillId="0" borderId="0" xfId="1" applyFont="1"/>
    <xf numFmtId="3" fontId="16" fillId="0" borderId="0" xfId="1" applyNumberFormat="1" applyFont="1"/>
    <xf numFmtId="0" fontId="17" fillId="2" borderId="0" xfId="1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3" fontId="18" fillId="0" borderId="0" xfId="0" applyNumberFormat="1" applyFont="1"/>
    <xf numFmtId="0" fontId="18" fillId="0" borderId="0" xfId="0" applyFont="1"/>
    <xf numFmtId="0" fontId="4" fillId="0" borderId="0" xfId="2" applyFont="1" applyBorder="1" applyAlignment="1">
      <alignment horizontal="center"/>
    </xf>
    <xf numFmtId="3" fontId="4" fillId="0" borderId="0" xfId="2" applyNumberFormat="1" applyFont="1" applyBorder="1" applyAlignment="1">
      <alignment horizontal="center"/>
    </xf>
    <xf numFmtId="0" fontId="6" fillId="0" borderId="0" xfId="2" applyFont="1" applyBorder="1" applyAlignment="1">
      <alignment horizontal="center"/>
    </xf>
    <xf numFmtId="0" fontId="6" fillId="0" borderId="0" xfId="2" applyFont="1" applyAlignment="1">
      <alignment horizontal="center"/>
    </xf>
    <xf numFmtId="0" fontId="12" fillId="0" borderId="0" xfId="2" applyFont="1" applyBorder="1" applyAlignment="1">
      <alignment horizontal="center"/>
    </xf>
    <xf numFmtId="0" fontId="20" fillId="0" borderId="0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17" fillId="0" borderId="0" xfId="2" applyFont="1" applyFill="1" applyBorder="1" applyAlignment="1">
      <alignment horizontal="center" vertical="center" wrapText="1"/>
    </xf>
    <xf numFmtId="0" fontId="6" fillId="0" borderId="0" xfId="2" applyFont="1"/>
    <xf numFmtId="3" fontId="21" fillId="0" borderId="0" xfId="2" applyNumberFormat="1" applyFont="1" applyBorder="1" applyAlignment="1">
      <alignment horizontal="center"/>
    </xf>
    <xf numFmtId="0" fontId="4" fillId="0" borderId="0" xfId="2" applyFont="1" applyBorder="1" applyAlignment="1">
      <alignment horizontal="left" indent="2"/>
    </xf>
    <xf numFmtId="0" fontId="4" fillId="0" borderId="0" xfId="2" applyFont="1"/>
    <xf numFmtId="3" fontId="9" fillId="0" borderId="0" xfId="2" applyNumberFormat="1" applyFont="1" applyBorder="1"/>
    <xf numFmtId="3" fontId="7" fillId="0" borderId="0" xfId="2" applyNumberFormat="1" applyFont="1" applyBorder="1"/>
    <xf numFmtId="3" fontId="13" fillId="0" borderId="0" xfId="2" applyNumberFormat="1" applyFont="1" applyBorder="1"/>
    <xf numFmtId="3" fontId="9" fillId="0" borderId="0" xfId="2" applyNumberFormat="1" applyFont="1"/>
    <xf numFmtId="3" fontId="6" fillId="0" borderId="0" xfId="2" applyNumberFormat="1" applyFont="1"/>
    <xf numFmtId="0" fontId="5" fillId="0" borderId="0" xfId="2" applyFont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4" fillId="0" borderId="0" xfId="2" applyNumberFormat="1" applyFont="1" applyBorder="1" applyAlignment="1">
      <alignment horizontal="center"/>
    </xf>
    <xf numFmtId="3" fontId="22" fillId="0" borderId="0" xfId="0" applyNumberFormat="1" applyFont="1" applyFill="1"/>
    <xf numFmtId="3" fontId="22" fillId="0" borderId="0" xfId="0" applyNumberFormat="1" applyFont="1"/>
    <xf numFmtId="3" fontId="15" fillId="0" borderId="0" xfId="0" applyNumberFormat="1" applyFont="1"/>
    <xf numFmtId="0" fontId="23" fillId="0" borderId="0" xfId="2" applyFont="1" applyFill="1" applyBorder="1" applyAlignment="1">
      <alignment horizontal="center"/>
    </xf>
    <xf numFmtId="3" fontId="23" fillId="0" borderId="0" xfId="2" applyNumberFormat="1" applyFont="1" applyFill="1" applyBorder="1" applyAlignment="1">
      <alignment horizontal="center"/>
    </xf>
    <xf numFmtId="0" fontId="23" fillId="0" borderId="0" xfId="2" applyFont="1" applyFill="1" applyAlignment="1">
      <alignment horizontal="center"/>
    </xf>
    <xf numFmtId="3" fontId="23" fillId="0" borderId="0" xfId="2" applyNumberFormat="1" applyFont="1" applyFill="1" applyBorder="1" applyAlignment="1">
      <alignment horizontal="center" vertical="center" wrapText="1"/>
    </xf>
    <xf numFmtId="0" fontId="19" fillId="0" borderId="0" xfId="0" applyFont="1"/>
    <xf numFmtId="3" fontId="24" fillId="0" borderId="0" xfId="0" applyNumberFormat="1" applyFont="1" applyFill="1"/>
    <xf numFmtId="3" fontId="25" fillId="0" borderId="0" xfId="2" applyNumberFormat="1" applyFont="1" applyFill="1" applyBorder="1" applyAlignment="1">
      <alignment horizontal="right" vertical="center" wrapText="1"/>
    </xf>
    <xf numFmtId="3" fontId="0" fillId="0" borderId="0" xfId="0" applyNumberFormat="1"/>
    <xf numFmtId="3" fontId="17" fillId="0" borderId="0" xfId="2" applyNumberFormat="1" applyFont="1" applyFill="1" applyBorder="1" applyAlignment="1">
      <alignment horizontal="right" vertical="center" wrapText="1"/>
    </xf>
    <xf numFmtId="3" fontId="25" fillId="0" borderId="0" xfId="0" applyNumberFormat="1" applyFont="1" applyFill="1" applyBorder="1" applyAlignment="1">
      <alignment horizontal="right" vertical="center"/>
    </xf>
    <xf numFmtId="0" fontId="19" fillId="0" borderId="0" xfId="0" applyFont="1" applyAlignment="1">
      <alignment horizontal="left" indent="1"/>
    </xf>
    <xf numFmtId="0" fontId="4" fillId="0" borderId="0" xfId="2" applyFont="1" applyFill="1" applyBorder="1" applyAlignment="1">
      <alignment horizontal="left" indent="1"/>
    </xf>
    <xf numFmtId="3" fontId="4" fillId="0" borderId="0" xfId="2" applyNumberFormat="1" applyFont="1" applyFill="1" applyBorder="1"/>
    <xf numFmtId="3" fontId="26" fillId="0" borderId="0" xfId="0" applyNumberFormat="1" applyFont="1" applyFill="1" applyBorder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87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I1" sqref="I1"/>
    </sheetView>
  </sheetViews>
  <sheetFormatPr defaultColWidth="9.42578125" defaultRowHeight="12.75" x14ac:dyDescent="0.2"/>
  <cols>
    <col min="1" max="1" width="62.42578125" style="1" customWidth="1"/>
    <col min="2" max="3" width="7.28515625" style="2" customWidth="1"/>
    <col min="4" max="4" width="9.28515625" style="1" customWidth="1"/>
    <col min="5" max="8" width="19.140625" style="1" bestFit="1" customWidth="1"/>
    <col min="9" max="9" width="13.7109375" style="1" customWidth="1"/>
    <col min="10" max="10" width="9.42578125" style="1"/>
    <col min="11" max="11" width="10.5703125" style="1" customWidth="1"/>
    <col min="12" max="12" width="9.42578125" style="1"/>
    <col min="13" max="13" width="9.7109375" style="1" bestFit="1" customWidth="1"/>
    <col min="14" max="16384" width="9.42578125" style="1"/>
  </cols>
  <sheetData>
    <row r="1" spans="1:12" x14ac:dyDescent="0.2">
      <c r="A1" s="3"/>
      <c r="F1" s="28"/>
      <c r="G1" s="28"/>
      <c r="H1" s="28" t="s">
        <v>42</v>
      </c>
    </row>
    <row r="2" spans="1:12" x14ac:dyDescent="0.2">
      <c r="A2" s="27"/>
      <c r="F2" s="29"/>
      <c r="G2" s="29"/>
      <c r="H2" s="29" t="s">
        <v>15</v>
      </c>
      <c r="J2" s="3"/>
      <c r="K2" s="3"/>
      <c r="L2" s="3"/>
    </row>
    <row r="3" spans="1:12" ht="15.75" x14ac:dyDescent="0.25">
      <c r="A3" s="31" t="s">
        <v>36</v>
      </c>
      <c r="E3" s="5"/>
      <c r="F3" s="5"/>
      <c r="G3" s="5"/>
      <c r="H3" s="5"/>
      <c r="J3" s="3"/>
      <c r="K3" s="3"/>
      <c r="L3" s="3"/>
    </row>
    <row r="4" spans="1:12" ht="15" customHeight="1" x14ac:dyDescent="0.2">
      <c r="A4" s="4"/>
      <c r="E4" s="3"/>
      <c r="F4" s="3"/>
      <c r="G4" s="3"/>
      <c r="H4" s="3"/>
    </row>
    <row r="5" spans="1:12" s="4" customFormat="1" ht="25.5" x14ac:dyDescent="0.2">
      <c r="A5" s="32"/>
      <c r="B5" s="32" t="s">
        <v>0</v>
      </c>
      <c r="C5" s="32" t="s">
        <v>2</v>
      </c>
      <c r="D5" s="32" t="s">
        <v>1</v>
      </c>
      <c r="E5" s="32" t="s">
        <v>37</v>
      </c>
      <c r="F5" s="32" t="s">
        <v>41</v>
      </c>
      <c r="G5" s="32" t="s">
        <v>38</v>
      </c>
      <c r="H5" s="32" t="s">
        <v>39</v>
      </c>
    </row>
    <row r="6" spans="1:12" s="24" customFormat="1" ht="17.25" x14ac:dyDescent="0.2">
      <c r="A6" s="25" t="s">
        <v>16</v>
      </c>
      <c r="B6" s="6"/>
      <c r="C6" s="6"/>
      <c r="D6" s="6"/>
      <c r="E6" s="26">
        <f>E7+E17+E18</f>
        <v>13959735.965011679</v>
      </c>
      <c r="F6" s="26">
        <f>F7+F17+F18</f>
        <v>-1897845.2908000003</v>
      </c>
      <c r="G6" s="26">
        <f>G7+G17+G18</f>
        <v>200000.16528837211</v>
      </c>
      <c r="H6" s="26">
        <f>E6+F6+G6</f>
        <v>12261890.839500051</v>
      </c>
    </row>
    <row r="7" spans="1:12" s="30" customFormat="1" ht="17.25" x14ac:dyDescent="0.3">
      <c r="A7" s="36" t="s">
        <v>14</v>
      </c>
      <c r="B7" s="9"/>
      <c r="C7" s="11"/>
      <c r="D7" s="10"/>
      <c r="E7" s="35">
        <f>E8+E9+E10+E11+E12+E13+E14+E15+E16</f>
        <v>13055101.965011679</v>
      </c>
      <c r="F7" s="35">
        <f t="shared" ref="F7:G7" si="0">F8+F9+F10+F11+F12+F13+F14+F15+F16</f>
        <v>-1897845.2908000003</v>
      </c>
      <c r="G7" s="35">
        <f t="shared" si="0"/>
        <v>200000.16528837211</v>
      </c>
      <c r="H7" s="35">
        <f t="shared" ref="H7:H19" si="1">E7+F7+G7</f>
        <v>11357256.839500051</v>
      </c>
      <c r="I7" s="35"/>
    </row>
    <row r="8" spans="1:12" s="30" customFormat="1" ht="15.75" x14ac:dyDescent="0.25">
      <c r="A8" s="8" t="s">
        <v>17</v>
      </c>
      <c r="B8" s="9"/>
      <c r="C8" s="11"/>
      <c r="D8" s="10"/>
      <c r="E8" s="12">
        <f>E22+E25+E30+E34</f>
        <v>29496.132988934733</v>
      </c>
      <c r="F8" s="12">
        <f t="shared" ref="F8:G8" si="2">F22+F25+F30+F34</f>
        <v>-716.07883779948406</v>
      </c>
      <c r="G8" s="12">
        <f t="shared" si="2"/>
        <v>280</v>
      </c>
      <c r="H8" s="12">
        <f t="shared" si="1"/>
        <v>29060.054151135249</v>
      </c>
      <c r="I8" s="12"/>
    </row>
    <row r="9" spans="1:12" s="30" customFormat="1" ht="15.75" x14ac:dyDescent="0.25">
      <c r="A9" s="8" t="s">
        <v>18</v>
      </c>
      <c r="B9" s="9"/>
      <c r="C9" s="11"/>
      <c r="D9" s="10"/>
      <c r="E9" s="12">
        <f>E37+E40+E43+E51+E55</f>
        <v>260430.73965645174</v>
      </c>
      <c r="F9" s="12">
        <f t="shared" ref="F9:G9" si="3">F37+F40+F43+F51+F55</f>
        <v>-26264.579282656981</v>
      </c>
      <c r="G9" s="12">
        <f t="shared" si="3"/>
        <v>2887.6705813272101</v>
      </c>
      <c r="H9" s="12">
        <f t="shared" si="1"/>
        <v>237053.83095512196</v>
      </c>
      <c r="I9" s="12"/>
    </row>
    <row r="10" spans="1:12" s="4" customFormat="1" ht="15.75" x14ac:dyDescent="0.25">
      <c r="A10" s="8" t="s">
        <v>19</v>
      </c>
      <c r="B10" s="14"/>
      <c r="C10" s="14"/>
      <c r="D10" s="15"/>
      <c r="E10" s="12">
        <f>E58+E61+E69+E73</f>
        <v>1975225.524620445</v>
      </c>
      <c r="F10" s="12">
        <f t="shared" ref="F10:G10" si="4">F58+F61+F69+F73</f>
        <v>-764867.7969620541</v>
      </c>
      <c r="G10" s="12">
        <f t="shared" si="4"/>
        <v>36333.348809381598</v>
      </c>
      <c r="H10" s="12">
        <f t="shared" si="1"/>
        <v>1246691.0764677725</v>
      </c>
      <c r="I10" s="12"/>
    </row>
    <row r="11" spans="1:12" s="4" customFormat="1" ht="15.75" x14ac:dyDescent="0.25">
      <c r="A11" s="8" t="s">
        <v>20</v>
      </c>
      <c r="B11" s="33"/>
      <c r="C11" s="33"/>
      <c r="D11" s="33"/>
      <c r="E11" s="12">
        <f>E76+E79+E84+E88</f>
        <v>928792.15911856957</v>
      </c>
      <c r="F11" s="12">
        <f t="shared" ref="F11:G11" si="5">F76+F79+F84+F88</f>
        <v>-28052.881265610129</v>
      </c>
      <c r="G11" s="12">
        <f t="shared" si="5"/>
        <v>10962.717406112301</v>
      </c>
      <c r="H11" s="12">
        <f t="shared" si="1"/>
        <v>911701.99525907182</v>
      </c>
      <c r="I11" s="12"/>
    </row>
    <row r="12" spans="1:12" s="4" customFormat="1" ht="15.75" x14ac:dyDescent="0.25">
      <c r="A12" s="8" t="s">
        <v>21</v>
      </c>
      <c r="B12" s="34"/>
      <c r="C12" s="34"/>
      <c r="D12" s="34"/>
      <c r="E12" s="12">
        <f>E91+E94+E104+E105+E106+E108</f>
        <v>6274585.2938122582</v>
      </c>
      <c r="F12" s="12">
        <f t="shared" ref="F12:G12" si="6">F91+F94+F104+F105+F106+F108</f>
        <v>-661761.42932880367</v>
      </c>
      <c r="G12" s="12">
        <f t="shared" si="6"/>
        <v>98079.985774702698</v>
      </c>
      <c r="H12" s="12">
        <f t="shared" si="1"/>
        <v>5710903.8502581567</v>
      </c>
      <c r="I12" s="12"/>
    </row>
    <row r="13" spans="1:12" s="4" customFormat="1" ht="15.75" x14ac:dyDescent="0.25">
      <c r="A13" s="8" t="s">
        <v>3</v>
      </c>
      <c r="B13" s="34"/>
      <c r="C13" s="34"/>
      <c r="D13" s="34"/>
      <c r="E13" s="12">
        <f>E111+E114+E122+E126</f>
        <v>1602086.2403367138</v>
      </c>
      <c r="F13" s="12">
        <f t="shared" ref="F13:G13" si="7">F111+F114+F122+F126</f>
        <v>-212000.31325022568</v>
      </c>
      <c r="G13" s="12">
        <f t="shared" si="7"/>
        <v>21237.55995196</v>
      </c>
      <c r="H13" s="12">
        <f t="shared" si="1"/>
        <v>1411323.4870384482</v>
      </c>
      <c r="I13" s="12"/>
    </row>
    <row r="14" spans="1:12" s="4" customFormat="1" ht="15.75" x14ac:dyDescent="0.25">
      <c r="A14" s="8" t="s">
        <v>22</v>
      </c>
      <c r="B14" s="34"/>
      <c r="C14" s="34"/>
      <c r="D14" s="34"/>
      <c r="E14" s="12">
        <f>E129+E132+E140+E144</f>
        <v>150442.72678874506</v>
      </c>
      <c r="F14" s="12">
        <f t="shared" ref="F14:G14" si="8">F129+F132+F140+F144</f>
        <v>-28169.67018846302</v>
      </c>
      <c r="G14" s="12">
        <f t="shared" si="8"/>
        <v>2115.0989486275198</v>
      </c>
      <c r="H14" s="12">
        <f t="shared" si="1"/>
        <v>124388.15554890956</v>
      </c>
      <c r="I14" s="12"/>
    </row>
    <row r="15" spans="1:12" s="4" customFormat="1" ht="15.75" x14ac:dyDescent="0.25">
      <c r="A15" s="8" t="s">
        <v>23</v>
      </c>
      <c r="B15" s="14"/>
      <c r="C15" s="14"/>
      <c r="D15" s="15"/>
      <c r="E15" s="12">
        <f>E147+E150+E158+E162</f>
        <v>363722.47915512195</v>
      </c>
      <c r="F15" s="12">
        <f t="shared" ref="F15:G15" si="9">F147+F150+F158+F162</f>
        <v>-68105.286728688268</v>
      </c>
      <c r="G15" s="12">
        <f t="shared" si="9"/>
        <v>5113.6353174209198</v>
      </c>
      <c r="H15" s="12">
        <f t="shared" si="1"/>
        <v>300730.82774385461</v>
      </c>
      <c r="I15" s="12"/>
    </row>
    <row r="16" spans="1:12" s="4" customFormat="1" ht="15.75" x14ac:dyDescent="0.25">
      <c r="A16" s="8" t="s">
        <v>24</v>
      </c>
      <c r="B16" s="15"/>
      <c r="C16" s="15"/>
      <c r="D16" s="15"/>
      <c r="E16" s="12">
        <f>E165+E168+E176+E180</f>
        <v>1470320.6685344391</v>
      </c>
      <c r="F16" s="12">
        <f t="shared" ref="F16:G16" si="10">F165+F168+F176+F180</f>
        <v>-107907.25495569875</v>
      </c>
      <c r="G16" s="12">
        <f t="shared" si="10"/>
        <v>22990.148498839899</v>
      </c>
      <c r="H16" s="12">
        <f t="shared" si="1"/>
        <v>1385403.5620775803</v>
      </c>
      <c r="I16" s="12"/>
    </row>
    <row r="17" spans="1:9" s="4" customFormat="1" ht="15.75" x14ac:dyDescent="0.25">
      <c r="A17" s="8" t="s">
        <v>11</v>
      </c>
      <c r="B17" s="20"/>
      <c r="C17" s="20"/>
      <c r="D17" s="20"/>
      <c r="E17" s="49">
        <f>E183+E184+E185</f>
        <v>661634</v>
      </c>
      <c r="F17" s="49">
        <f t="shared" ref="F17:G17" si="11">F183+F184+F185</f>
        <v>0</v>
      </c>
      <c r="G17" s="49">
        <f t="shared" si="11"/>
        <v>0</v>
      </c>
      <c r="H17" s="49">
        <f t="shared" si="1"/>
        <v>661634</v>
      </c>
      <c r="I17" s="49"/>
    </row>
    <row r="18" spans="1:9" s="4" customFormat="1" ht="17.25" x14ac:dyDescent="0.3">
      <c r="A18" s="36" t="s">
        <v>25</v>
      </c>
      <c r="B18" s="14"/>
      <c r="C18" s="14"/>
      <c r="D18" s="15"/>
      <c r="E18" s="69">
        <f>E48+E66+E99+E103+E119+E137+E155+E173+E186</f>
        <v>243000.00000000009</v>
      </c>
      <c r="F18" s="69">
        <f t="shared" ref="F18:G18" si="12">F48+F66+F99+F103+F119+F137+F155+F173+F186</f>
        <v>0</v>
      </c>
      <c r="G18" s="69">
        <f t="shared" si="12"/>
        <v>0</v>
      </c>
      <c r="H18" s="69">
        <f t="shared" si="1"/>
        <v>243000.00000000009</v>
      </c>
      <c r="I18" s="69"/>
    </row>
    <row r="19" spans="1:9" s="4" customFormat="1" x14ac:dyDescent="0.2">
      <c r="A19" s="70" t="s">
        <v>26</v>
      </c>
      <c r="B19" s="7"/>
      <c r="C19" s="21"/>
      <c r="D19" s="20"/>
      <c r="E19" s="19">
        <f>E186</f>
        <v>26000</v>
      </c>
      <c r="F19" s="19">
        <v>0</v>
      </c>
      <c r="G19" s="19">
        <v>0</v>
      </c>
      <c r="H19" s="19">
        <f t="shared" si="1"/>
        <v>26000</v>
      </c>
      <c r="I19" s="19"/>
    </row>
    <row r="20" spans="1:9" s="4" customFormat="1" x14ac:dyDescent="0.2">
      <c r="A20" s="18"/>
      <c r="B20" s="15"/>
      <c r="C20" s="15"/>
      <c r="D20" s="15"/>
      <c r="E20" s="19"/>
      <c r="F20" s="19"/>
      <c r="G20" s="19"/>
      <c r="H20" s="19"/>
    </row>
    <row r="21" spans="1:9" s="4" customFormat="1" ht="15.75" x14ac:dyDescent="0.25">
      <c r="A21" s="8" t="s">
        <v>17</v>
      </c>
      <c r="B21" s="37"/>
      <c r="C21" s="38"/>
      <c r="D21" s="15"/>
      <c r="E21" s="49">
        <f>E22+E25+E30+E34</f>
        <v>29496.132988934733</v>
      </c>
      <c r="F21" s="49">
        <f t="shared" ref="F21:G21" si="13">F22+F25+F30+F34</f>
        <v>-716.07883779948406</v>
      </c>
      <c r="G21" s="49">
        <f t="shared" si="13"/>
        <v>280</v>
      </c>
      <c r="H21" s="49">
        <f>E21+F21+G21</f>
        <v>29060.054151135249</v>
      </c>
    </row>
    <row r="22" spans="1:9" s="4" customFormat="1" x14ac:dyDescent="0.2">
      <c r="A22" s="17" t="s">
        <v>4</v>
      </c>
      <c r="B22" s="39"/>
      <c r="C22" s="39"/>
      <c r="D22" s="20"/>
      <c r="E22" s="16">
        <f>E23</f>
        <v>16757.641171853633</v>
      </c>
      <c r="F22" s="16">
        <f t="shared" ref="F22:G22" si="14">F23</f>
        <v>-602.01681016640305</v>
      </c>
      <c r="G22" s="16">
        <f t="shared" si="14"/>
        <v>0</v>
      </c>
      <c r="H22" s="16">
        <f>E22+F22+G22</f>
        <v>16155.624361687231</v>
      </c>
    </row>
    <row r="23" spans="1:9" s="4" customFormat="1" x14ac:dyDescent="0.2">
      <c r="A23" s="18" t="s">
        <v>5</v>
      </c>
      <c r="B23" s="37">
        <v>20</v>
      </c>
      <c r="C23" s="37">
        <v>50</v>
      </c>
      <c r="D23" s="15"/>
      <c r="E23" s="19">
        <v>16757.641171853633</v>
      </c>
      <c r="F23" s="19">
        <v>-602.01681016640305</v>
      </c>
      <c r="G23" s="19">
        <v>0</v>
      </c>
      <c r="H23" s="19">
        <f t="shared" ref="H23:H89" si="15">E23+F23+G23</f>
        <v>16155.624361687231</v>
      </c>
    </row>
    <row r="24" spans="1:9" s="4" customFormat="1" x14ac:dyDescent="0.2">
      <c r="A24" s="18"/>
      <c r="B24" s="37"/>
      <c r="C24" s="37"/>
      <c r="D24" s="15"/>
      <c r="E24" s="19">
        <v>0</v>
      </c>
      <c r="F24" s="19"/>
      <c r="G24" s="19"/>
      <c r="H24" s="19">
        <f t="shared" si="15"/>
        <v>0</v>
      </c>
    </row>
    <row r="25" spans="1:9" s="4" customFormat="1" x14ac:dyDescent="0.2">
      <c r="A25" s="23" t="s">
        <v>13</v>
      </c>
      <c r="B25" s="40"/>
      <c r="C25" s="41"/>
      <c r="D25" s="20"/>
      <c r="E25" s="16">
        <f>E26+E27+E28</f>
        <v>2621.7305126104798</v>
      </c>
      <c r="F25" s="16">
        <f t="shared" ref="F25:G25" si="16">F26+F27+F28</f>
        <v>-114.062027633081</v>
      </c>
      <c r="G25" s="16">
        <f t="shared" si="16"/>
        <v>280</v>
      </c>
      <c r="H25" s="16">
        <f>E25+F25+G25</f>
        <v>2787.6684849773987</v>
      </c>
    </row>
    <row r="26" spans="1:9" s="4" customFormat="1" x14ac:dyDescent="0.2">
      <c r="A26" s="18" t="s">
        <v>8</v>
      </c>
      <c r="B26" s="37">
        <v>20</v>
      </c>
      <c r="C26" s="37">
        <v>55</v>
      </c>
      <c r="D26" s="15"/>
      <c r="E26" s="19">
        <v>1245.8539987683998</v>
      </c>
      <c r="F26" s="19">
        <v>-114.062027633081</v>
      </c>
      <c r="G26" s="19">
        <v>0</v>
      </c>
      <c r="H26" s="19">
        <f t="shared" si="15"/>
        <v>1131.7919711353188</v>
      </c>
    </row>
    <row r="27" spans="1:9" s="4" customFormat="1" x14ac:dyDescent="0.2">
      <c r="A27" s="18" t="s">
        <v>9</v>
      </c>
      <c r="B27" s="37">
        <v>20</v>
      </c>
      <c r="C27" s="37">
        <v>55</v>
      </c>
      <c r="D27" s="15" t="s">
        <v>10</v>
      </c>
      <c r="E27" s="19">
        <v>1375.8765138420799</v>
      </c>
      <c r="F27" s="19">
        <v>0</v>
      </c>
      <c r="G27" s="19">
        <v>0</v>
      </c>
      <c r="H27" s="19">
        <f>E27+F27+G27</f>
        <v>1375.8765138420799</v>
      </c>
    </row>
    <row r="28" spans="1:9" s="4" customFormat="1" x14ac:dyDescent="0.2">
      <c r="A28" s="71" t="s">
        <v>43</v>
      </c>
      <c r="B28" s="15">
        <v>20</v>
      </c>
      <c r="C28" s="15">
        <v>55</v>
      </c>
      <c r="D28" s="15" t="s">
        <v>40</v>
      </c>
      <c r="E28" s="19">
        <v>0</v>
      </c>
      <c r="F28" s="19"/>
      <c r="G28" s="72">
        <v>280</v>
      </c>
      <c r="H28" s="19">
        <f>E28+F28+G28</f>
        <v>280</v>
      </c>
    </row>
    <row r="29" spans="1:9" s="4" customFormat="1" x14ac:dyDescent="0.2">
      <c r="A29" s="18"/>
      <c r="B29" s="37"/>
      <c r="C29" s="37"/>
      <c r="D29" s="15"/>
      <c r="E29" s="19">
        <v>0</v>
      </c>
      <c r="F29" s="19"/>
      <c r="G29" s="19"/>
      <c r="H29" s="19">
        <f t="shared" si="15"/>
        <v>0</v>
      </c>
    </row>
    <row r="30" spans="1:9" s="4" customFormat="1" x14ac:dyDescent="0.2">
      <c r="A30" s="17" t="s">
        <v>27</v>
      </c>
      <c r="B30" s="40"/>
      <c r="C30" s="42"/>
      <c r="D30" s="42"/>
      <c r="E30" s="16">
        <f>E31+E32</f>
        <v>2189.2980598091763</v>
      </c>
      <c r="F30" s="16">
        <f t="shared" ref="F30:G30" si="17">F31+F32</f>
        <v>0</v>
      </c>
      <c r="G30" s="16">
        <f t="shared" si="17"/>
        <v>0</v>
      </c>
      <c r="H30" s="16">
        <f t="shared" si="15"/>
        <v>2189.2980598091763</v>
      </c>
    </row>
    <row r="31" spans="1:9" x14ac:dyDescent="0.2">
      <c r="A31" s="18" t="s">
        <v>4</v>
      </c>
      <c r="B31" s="37">
        <v>44</v>
      </c>
      <c r="C31" s="37">
        <v>50</v>
      </c>
      <c r="D31" s="15"/>
      <c r="E31" s="19">
        <v>1392.48550853149</v>
      </c>
      <c r="F31" s="19">
        <v>0</v>
      </c>
      <c r="G31" s="19">
        <v>0</v>
      </c>
      <c r="H31" s="19">
        <f t="shared" si="15"/>
        <v>1392.48550853149</v>
      </c>
    </row>
    <row r="32" spans="1:9" x14ac:dyDescent="0.2">
      <c r="A32" s="18" t="s">
        <v>8</v>
      </c>
      <c r="B32" s="37">
        <v>44</v>
      </c>
      <c r="C32" s="37">
        <v>55</v>
      </c>
      <c r="D32" s="15"/>
      <c r="E32" s="19">
        <v>796.812551277686</v>
      </c>
      <c r="F32" s="19">
        <v>0</v>
      </c>
      <c r="G32" s="19">
        <v>0</v>
      </c>
      <c r="H32" s="19">
        <f t="shared" si="15"/>
        <v>796.812551277686</v>
      </c>
    </row>
    <row r="33" spans="1:8" ht="15.75" x14ac:dyDescent="0.25">
      <c r="A33" s="18"/>
      <c r="B33" s="37"/>
      <c r="C33" s="37"/>
      <c r="D33" s="15"/>
      <c r="E33" s="49">
        <v>0</v>
      </c>
      <c r="F33" s="49"/>
      <c r="G33" s="49"/>
      <c r="H33" s="49">
        <f t="shared" si="15"/>
        <v>0</v>
      </c>
    </row>
    <row r="34" spans="1:8" x14ac:dyDescent="0.2">
      <c r="A34" s="17" t="s">
        <v>12</v>
      </c>
      <c r="B34" s="37">
        <v>60</v>
      </c>
      <c r="C34" s="37">
        <v>61</v>
      </c>
      <c r="D34" s="15"/>
      <c r="E34" s="16">
        <v>7927.4632446614396</v>
      </c>
      <c r="F34" s="16">
        <v>0</v>
      </c>
      <c r="G34" s="16">
        <v>0</v>
      </c>
      <c r="H34" s="16">
        <f t="shared" si="15"/>
        <v>7927.4632446614396</v>
      </c>
    </row>
    <row r="35" spans="1:8" x14ac:dyDescent="0.2">
      <c r="A35" s="13"/>
      <c r="B35" s="43"/>
      <c r="C35" s="44"/>
      <c r="D35" s="45"/>
      <c r="E35" s="19">
        <v>0</v>
      </c>
      <c r="F35" s="19"/>
      <c r="G35" s="19"/>
      <c r="H35" s="19">
        <f t="shared" si="15"/>
        <v>0</v>
      </c>
    </row>
    <row r="36" spans="1:8" ht="15.75" x14ac:dyDescent="0.25">
      <c r="A36" s="8" t="s">
        <v>18</v>
      </c>
      <c r="B36" s="37"/>
      <c r="C36" s="46"/>
      <c r="D36" s="15"/>
      <c r="E36" s="49">
        <f>E37+E40+E43+E48+E51+E55</f>
        <v>283288.45690771157</v>
      </c>
      <c r="F36" s="49">
        <f t="shared" ref="F36:G36" si="18">F37+F40+F43+F48+F51+F55</f>
        <v>-26264.579282656981</v>
      </c>
      <c r="G36" s="49">
        <f t="shared" si="18"/>
        <v>2887.6705813272101</v>
      </c>
      <c r="H36" s="49">
        <f t="shared" si="15"/>
        <v>259911.54820638179</v>
      </c>
    </row>
    <row r="37" spans="1:8" x14ac:dyDescent="0.2">
      <c r="A37" s="17" t="s">
        <v>6</v>
      </c>
      <c r="B37" s="37"/>
      <c r="C37" s="46"/>
      <c r="D37" s="15"/>
      <c r="E37" s="16">
        <f>E38</f>
        <v>300</v>
      </c>
      <c r="F37" s="16">
        <f t="shared" ref="F37:G37" si="19">F38</f>
        <v>0</v>
      </c>
      <c r="G37" s="16">
        <f t="shared" si="19"/>
        <v>0</v>
      </c>
      <c r="H37" s="16">
        <f>E37+F37+G37</f>
        <v>300</v>
      </c>
    </row>
    <row r="38" spans="1:8" x14ac:dyDescent="0.2">
      <c r="A38" s="47" t="s">
        <v>28</v>
      </c>
      <c r="B38" s="37">
        <v>20</v>
      </c>
      <c r="C38" s="37">
        <v>45</v>
      </c>
      <c r="D38" s="15" t="s">
        <v>7</v>
      </c>
      <c r="E38" s="51">
        <v>300</v>
      </c>
      <c r="F38" s="51">
        <v>0</v>
      </c>
      <c r="G38" s="51">
        <v>0</v>
      </c>
      <c r="H38" s="51">
        <f t="shared" si="15"/>
        <v>300</v>
      </c>
    </row>
    <row r="39" spans="1:8" ht="15.75" x14ac:dyDescent="0.25">
      <c r="A39" s="8"/>
      <c r="B39" s="37"/>
      <c r="C39" s="46"/>
      <c r="D39" s="15"/>
      <c r="E39" s="49">
        <v>0</v>
      </c>
      <c r="F39" s="49"/>
      <c r="G39" s="49"/>
      <c r="H39" s="49">
        <f t="shared" si="15"/>
        <v>0</v>
      </c>
    </row>
    <row r="40" spans="1:8" x14ac:dyDescent="0.2">
      <c r="A40" s="17" t="s">
        <v>4</v>
      </c>
      <c r="B40" s="39"/>
      <c r="C40" s="39"/>
      <c r="D40" s="20"/>
      <c r="E40" s="16">
        <f>E41</f>
        <v>50428.004613838202</v>
      </c>
      <c r="F40" s="16">
        <f t="shared" ref="F40:G40" si="20">F41</f>
        <v>-25087.5503153551</v>
      </c>
      <c r="G40" s="16">
        <f t="shared" si="20"/>
        <v>0</v>
      </c>
      <c r="H40" s="16">
        <f t="shared" si="15"/>
        <v>25340.454298483102</v>
      </c>
    </row>
    <row r="41" spans="1:8" x14ac:dyDescent="0.2">
      <c r="A41" s="18" t="s">
        <v>5</v>
      </c>
      <c r="B41" s="37">
        <v>20</v>
      </c>
      <c r="C41" s="37">
        <v>50</v>
      </c>
      <c r="D41" s="15"/>
      <c r="E41" s="19">
        <v>50428.004613838202</v>
      </c>
      <c r="F41" s="19">
        <v>-25087.5503153551</v>
      </c>
      <c r="G41" s="19">
        <v>0</v>
      </c>
      <c r="H41" s="19">
        <f t="shared" si="15"/>
        <v>25340.454298483102</v>
      </c>
    </row>
    <row r="42" spans="1:8" x14ac:dyDescent="0.2">
      <c r="A42" s="18"/>
      <c r="B42" s="37"/>
      <c r="C42" s="37"/>
      <c r="D42" s="15"/>
      <c r="E42" s="19">
        <v>0</v>
      </c>
      <c r="F42" s="19"/>
      <c r="G42" s="19"/>
      <c r="H42" s="19">
        <f t="shared" si="15"/>
        <v>0</v>
      </c>
    </row>
    <row r="43" spans="1:8" x14ac:dyDescent="0.2">
      <c r="A43" s="23" t="s">
        <v>13</v>
      </c>
      <c r="B43" s="40"/>
      <c r="C43" s="41"/>
      <c r="D43" s="20"/>
      <c r="E43" s="16">
        <f>E44+E45+E46</f>
        <v>24060.818769192501</v>
      </c>
      <c r="F43" s="16">
        <f>F44+F45+F46</f>
        <v>-1177.0289673018799</v>
      </c>
      <c r="G43" s="16">
        <f>G44+G45+G46</f>
        <v>2887.6705813272101</v>
      </c>
      <c r="H43" s="16">
        <f>E43+F43+G43</f>
        <v>25771.460383217829</v>
      </c>
    </row>
    <row r="44" spans="1:8" x14ac:dyDescent="0.2">
      <c r="A44" s="18" t="s">
        <v>8</v>
      </c>
      <c r="B44" s="37">
        <v>20</v>
      </c>
      <c r="C44" s="37">
        <v>55</v>
      </c>
      <c r="D44" s="15"/>
      <c r="E44" s="19">
        <v>9858.0150378471008</v>
      </c>
      <c r="F44" s="19">
        <v>-1177.0289673018799</v>
      </c>
      <c r="G44" s="19">
        <v>0</v>
      </c>
      <c r="H44" s="19">
        <f t="shared" si="15"/>
        <v>8680.9860705452211</v>
      </c>
    </row>
    <row r="45" spans="1:8" x14ac:dyDescent="0.2">
      <c r="A45" s="18" t="s">
        <v>9</v>
      </c>
      <c r="B45" s="37">
        <v>20</v>
      </c>
      <c r="C45" s="37">
        <v>55</v>
      </c>
      <c r="D45" s="15" t="s">
        <v>10</v>
      </c>
      <c r="E45" s="19">
        <v>14202.803731345401</v>
      </c>
      <c r="F45" s="19">
        <v>0</v>
      </c>
      <c r="G45" s="19">
        <v>0</v>
      </c>
      <c r="H45" s="19">
        <f t="shared" si="15"/>
        <v>14202.803731345401</v>
      </c>
    </row>
    <row r="46" spans="1:8" x14ac:dyDescent="0.2">
      <c r="A46" s="71" t="s">
        <v>43</v>
      </c>
      <c r="B46" s="15">
        <v>20</v>
      </c>
      <c r="C46" s="15">
        <v>55</v>
      </c>
      <c r="D46" s="15" t="s">
        <v>40</v>
      </c>
      <c r="E46" s="19">
        <v>0</v>
      </c>
      <c r="F46" s="19"/>
      <c r="G46" s="73">
        <v>2887.6705813272101</v>
      </c>
      <c r="H46" s="19">
        <f t="shared" si="15"/>
        <v>2887.6705813272101</v>
      </c>
    </row>
    <row r="47" spans="1:8" x14ac:dyDescent="0.2">
      <c r="A47" s="18"/>
      <c r="B47" s="37"/>
      <c r="C47" s="37"/>
      <c r="D47" s="15"/>
      <c r="E47" s="19">
        <v>0</v>
      </c>
      <c r="F47" s="19"/>
      <c r="G47" s="19"/>
      <c r="H47" s="19">
        <f t="shared" si="15"/>
        <v>0</v>
      </c>
    </row>
    <row r="48" spans="1:8" x14ac:dyDescent="0.2">
      <c r="A48" s="17" t="s">
        <v>29</v>
      </c>
      <c r="B48" s="40"/>
      <c r="C48" s="40"/>
      <c r="D48" s="45"/>
      <c r="E48" s="50">
        <f>E49</f>
        <v>22857.717251259801</v>
      </c>
      <c r="F48" s="50">
        <f t="shared" ref="F48:G48" si="21">F49</f>
        <v>0</v>
      </c>
      <c r="G48" s="50">
        <f t="shared" si="21"/>
        <v>0</v>
      </c>
      <c r="H48" s="50">
        <f t="shared" si="15"/>
        <v>22857.717251259801</v>
      </c>
    </row>
    <row r="49" spans="1:8" x14ac:dyDescent="0.2">
      <c r="A49" s="18" t="s">
        <v>30</v>
      </c>
      <c r="B49" s="37">
        <v>20</v>
      </c>
      <c r="C49" s="37">
        <v>15</v>
      </c>
      <c r="D49" s="15" t="s">
        <v>31</v>
      </c>
      <c r="E49" s="19">
        <v>22857.717251259801</v>
      </c>
      <c r="F49" s="19">
        <v>0</v>
      </c>
      <c r="G49" s="19">
        <v>0</v>
      </c>
      <c r="H49" s="19">
        <f t="shared" si="15"/>
        <v>22857.717251259801</v>
      </c>
    </row>
    <row r="50" spans="1:8" x14ac:dyDescent="0.2">
      <c r="A50" s="18"/>
      <c r="B50" s="37"/>
      <c r="C50" s="37"/>
      <c r="D50" s="15"/>
      <c r="E50" s="19">
        <v>0</v>
      </c>
      <c r="F50" s="19"/>
      <c r="G50" s="19"/>
      <c r="H50" s="19">
        <f t="shared" si="15"/>
        <v>0</v>
      </c>
    </row>
    <row r="51" spans="1:8" x14ac:dyDescent="0.2">
      <c r="A51" s="17" t="s">
        <v>27</v>
      </c>
      <c r="B51" s="40"/>
      <c r="C51" s="42"/>
      <c r="D51" s="42"/>
      <c r="E51" s="16">
        <f>E52+E53</f>
        <v>61064.284664800049</v>
      </c>
      <c r="F51" s="16">
        <f t="shared" ref="F51:G51" si="22">F52+F53</f>
        <v>0</v>
      </c>
      <c r="G51" s="16">
        <f t="shared" si="22"/>
        <v>0</v>
      </c>
      <c r="H51" s="16">
        <f t="shared" si="15"/>
        <v>61064.284664800049</v>
      </c>
    </row>
    <row r="52" spans="1:8" x14ac:dyDescent="0.2">
      <c r="A52" s="18" t="s">
        <v>4</v>
      </c>
      <c r="B52" s="37">
        <v>44</v>
      </c>
      <c r="C52" s="37">
        <v>50</v>
      </c>
      <c r="D52" s="15"/>
      <c r="E52" s="19">
        <v>52649.543063524099</v>
      </c>
      <c r="F52" s="19">
        <v>0</v>
      </c>
      <c r="G52" s="19">
        <v>0</v>
      </c>
      <c r="H52" s="19">
        <f t="shared" si="15"/>
        <v>52649.543063524099</v>
      </c>
    </row>
    <row r="53" spans="1:8" x14ac:dyDescent="0.2">
      <c r="A53" s="18" t="s">
        <v>8</v>
      </c>
      <c r="B53" s="37">
        <v>44</v>
      </c>
      <c r="C53" s="37">
        <v>55</v>
      </c>
      <c r="D53" s="15"/>
      <c r="E53" s="19">
        <v>8414.7416012759495</v>
      </c>
      <c r="F53" s="19">
        <v>0</v>
      </c>
      <c r="G53" s="19">
        <v>0</v>
      </c>
      <c r="H53" s="19">
        <f t="shared" si="15"/>
        <v>8414.7416012759495</v>
      </c>
    </row>
    <row r="54" spans="1:8" ht="15.75" x14ac:dyDescent="0.25">
      <c r="A54" s="18"/>
      <c r="B54" s="37"/>
      <c r="C54" s="37"/>
      <c r="D54" s="15"/>
      <c r="E54" s="49">
        <v>0</v>
      </c>
      <c r="F54" s="49"/>
      <c r="G54" s="49"/>
      <c r="H54" s="49">
        <f t="shared" si="15"/>
        <v>0</v>
      </c>
    </row>
    <row r="55" spans="1:8" x14ac:dyDescent="0.2">
      <c r="A55" s="17" t="s">
        <v>12</v>
      </c>
      <c r="B55" s="37">
        <v>60</v>
      </c>
      <c r="C55" s="37">
        <v>61</v>
      </c>
      <c r="D55" s="15"/>
      <c r="E55" s="16">
        <v>124577.631608621</v>
      </c>
      <c r="F55" s="16">
        <v>0</v>
      </c>
      <c r="G55" s="16">
        <v>0</v>
      </c>
      <c r="H55" s="16">
        <f t="shared" si="15"/>
        <v>124577.631608621</v>
      </c>
    </row>
    <row r="56" spans="1:8" x14ac:dyDescent="0.2">
      <c r="A56" s="48"/>
      <c r="B56" s="43"/>
      <c r="C56" s="43"/>
      <c r="D56" s="48"/>
      <c r="E56" s="1">
        <v>0</v>
      </c>
      <c r="H56" s="1">
        <f t="shared" si="15"/>
        <v>0</v>
      </c>
    </row>
    <row r="57" spans="1:8" ht="15.75" x14ac:dyDescent="0.25">
      <c r="A57" s="8" t="s">
        <v>19</v>
      </c>
      <c r="B57" s="37"/>
      <c r="C57" s="46"/>
      <c r="D57" s="15"/>
      <c r="E57" s="52">
        <f>E58+E61+E66+E69+E73</f>
        <v>1999543.893801121</v>
      </c>
      <c r="F57" s="52">
        <f>F58+F61+F66+F69+F73</f>
        <v>-764867.7969620541</v>
      </c>
      <c r="G57" s="52">
        <f>G58+G61+G66+G69+G73</f>
        <v>36333.348809381598</v>
      </c>
      <c r="H57" s="52">
        <f t="shared" si="15"/>
        <v>1271009.4456484485</v>
      </c>
    </row>
    <row r="58" spans="1:8" x14ac:dyDescent="0.2">
      <c r="A58" s="17" t="s">
        <v>4</v>
      </c>
      <c r="B58" s="39"/>
      <c r="C58" s="39"/>
      <c r="D58" s="20"/>
      <c r="E58" s="53">
        <f>E59</f>
        <v>455150.01118220109</v>
      </c>
      <c r="F58" s="53">
        <f t="shared" ref="F58:G58" si="23">F59</f>
        <v>-750058.14232060604</v>
      </c>
      <c r="G58" s="53">
        <f t="shared" si="23"/>
        <v>0</v>
      </c>
      <c r="H58" s="53">
        <f t="shared" si="15"/>
        <v>-294908.13113840495</v>
      </c>
    </row>
    <row r="59" spans="1:8" x14ac:dyDescent="0.2">
      <c r="A59" s="18" t="s">
        <v>5</v>
      </c>
      <c r="B59" s="37">
        <v>20</v>
      </c>
      <c r="C59" s="37">
        <v>50</v>
      </c>
      <c r="D59" s="15"/>
      <c r="E59" s="19">
        <v>455150.01118220109</v>
      </c>
      <c r="F59" s="19">
        <v>-750058.14232060604</v>
      </c>
      <c r="G59" s="19">
        <v>0</v>
      </c>
      <c r="H59" s="19">
        <f t="shared" si="15"/>
        <v>-294908.13113840495</v>
      </c>
    </row>
    <row r="60" spans="1:8" x14ac:dyDescent="0.2">
      <c r="A60" s="18"/>
      <c r="B60" s="37"/>
      <c r="C60" s="37"/>
      <c r="D60" s="15"/>
      <c r="E60" s="48">
        <v>0</v>
      </c>
      <c r="F60" s="48"/>
      <c r="G60" s="48"/>
      <c r="H60" s="48">
        <f t="shared" si="15"/>
        <v>0</v>
      </c>
    </row>
    <row r="61" spans="1:8" x14ac:dyDescent="0.2">
      <c r="A61" s="23" t="s">
        <v>13</v>
      </c>
      <c r="B61" s="40"/>
      <c r="C61" s="41"/>
      <c r="D61" s="20"/>
      <c r="E61" s="53">
        <f>E62+E63+E64</f>
        <v>306080.55473401002</v>
      </c>
      <c r="F61" s="53">
        <f t="shared" ref="F61:G61" si="24">F62+F63+F64</f>
        <v>-14809.654641448</v>
      </c>
      <c r="G61" s="53">
        <f t="shared" si="24"/>
        <v>36333.348809381598</v>
      </c>
      <c r="H61" s="53">
        <f t="shared" si="15"/>
        <v>327604.24890194362</v>
      </c>
    </row>
    <row r="62" spans="1:8" x14ac:dyDescent="0.2">
      <c r="A62" s="18" t="s">
        <v>8</v>
      </c>
      <c r="B62" s="37">
        <v>20</v>
      </c>
      <c r="C62" s="37">
        <v>55</v>
      </c>
      <c r="D62" s="15"/>
      <c r="E62" s="19">
        <v>127371.32489658397</v>
      </c>
      <c r="F62" s="19">
        <v>-14809.654641448</v>
      </c>
      <c r="G62" s="19">
        <v>0</v>
      </c>
      <c r="H62" s="19">
        <f t="shared" si="15"/>
        <v>112561.67025513598</v>
      </c>
    </row>
    <row r="63" spans="1:8" ht="14.25" customHeight="1" x14ac:dyDescent="0.2">
      <c r="A63" s="18" t="s">
        <v>9</v>
      </c>
      <c r="B63" s="37">
        <v>20</v>
      </c>
      <c r="C63" s="37">
        <v>55</v>
      </c>
      <c r="D63" s="15" t="s">
        <v>10</v>
      </c>
      <c r="E63" s="19">
        <v>178709.22983742601</v>
      </c>
      <c r="F63" s="19">
        <v>0</v>
      </c>
      <c r="G63" s="19">
        <v>0</v>
      </c>
      <c r="H63" s="19">
        <f t="shared" si="15"/>
        <v>178709.22983742601</v>
      </c>
    </row>
    <row r="64" spans="1:8" ht="14.25" customHeight="1" x14ac:dyDescent="0.2">
      <c r="A64" s="71" t="s">
        <v>43</v>
      </c>
      <c r="B64" s="15">
        <v>20</v>
      </c>
      <c r="C64" s="15">
        <v>55</v>
      </c>
      <c r="D64" s="15" t="s">
        <v>40</v>
      </c>
      <c r="E64" s="19">
        <v>0</v>
      </c>
      <c r="F64" s="19"/>
      <c r="G64" s="72">
        <v>36333.348809381598</v>
      </c>
      <c r="H64" s="19">
        <f t="shared" si="15"/>
        <v>36333.348809381598</v>
      </c>
    </row>
    <row r="65" spans="1:8" x14ac:dyDescent="0.2">
      <c r="A65" s="18"/>
      <c r="B65" s="37"/>
      <c r="C65" s="37"/>
      <c r="D65" s="15"/>
      <c r="E65" s="48">
        <v>0</v>
      </c>
      <c r="F65" s="48"/>
      <c r="G65" s="48"/>
      <c r="H65" s="48">
        <f t="shared" si="15"/>
        <v>0</v>
      </c>
    </row>
    <row r="66" spans="1:8" x14ac:dyDescent="0.2">
      <c r="A66" s="17" t="s">
        <v>29</v>
      </c>
      <c r="B66" s="40"/>
      <c r="C66" s="40"/>
      <c r="D66" s="45"/>
      <c r="E66" s="53">
        <f>E67</f>
        <v>24318.369180676102</v>
      </c>
      <c r="F66" s="53">
        <f t="shared" ref="F66:G66" si="25">F67</f>
        <v>0</v>
      </c>
      <c r="G66" s="53">
        <f t="shared" si="25"/>
        <v>0</v>
      </c>
      <c r="H66" s="53">
        <f t="shared" si="15"/>
        <v>24318.369180676102</v>
      </c>
    </row>
    <row r="67" spans="1:8" x14ac:dyDescent="0.2">
      <c r="A67" s="18" t="s">
        <v>30</v>
      </c>
      <c r="B67" s="37">
        <v>20</v>
      </c>
      <c r="C67" s="37">
        <v>15</v>
      </c>
      <c r="D67" s="15" t="s">
        <v>31</v>
      </c>
      <c r="E67" s="19">
        <v>24318.369180676102</v>
      </c>
      <c r="F67" s="19">
        <v>0</v>
      </c>
      <c r="G67" s="19">
        <v>0</v>
      </c>
      <c r="H67" s="19">
        <f t="shared" si="15"/>
        <v>24318.369180676102</v>
      </c>
    </row>
    <row r="68" spans="1:8" x14ac:dyDescent="0.2">
      <c r="A68" s="18"/>
      <c r="B68" s="37"/>
      <c r="C68" s="37"/>
      <c r="D68" s="15"/>
      <c r="E68" s="48">
        <v>0</v>
      </c>
      <c r="F68" s="48"/>
      <c r="G68" s="48"/>
      <c r="H68" s="48">
        <f t="shared" si="15"/>
        <v>0</v>
      </c>
    </row>
    <row r="69" spans="1:8" x14ac:dyDescent="0.2">
      <c r="A69" s="17" t="s">
        <v>27</v>
      </c>
      <c r="B69" s="40"/>
      <c r="C69" s="42"/>
      <c r="D69" s="42"/>
      <c r="E69" s="53">
        <f>E70+E71</f>
        <v>489521.234502882</v>
      </c>
      <c r="F69" s="53">
        <f t="shared" ref="F69:G69" si="26">F70+F71</f>
        <v>0</v>
      </c>
      <c r="G69" s="53">
        <f t="shared" si="26"/>
        <v>0</v>
      </c>
      <c r="H69" s="53">
        <f t="shared" si="15"/>
        <v>489521.234502882</v>
      </c>
    </row>
    <row r="70" spans="1:8" x14ac:dyDescent="0.2">
      <c r="A70" s="18" t="s">
        <v>4</v>
      </c>
      <c r="B70" s="37">
        <v>44</v>
      </c>
      <c r="C70" s="37">
        <v>50</v>
      </c>
      <c r="D70" s="15"/>
      <c r="E70" s="19">
        <v>368853.53240042197</v>
      </c>
      <c r="F70" s="19">
        <v>0</v>
      </c>
      <c r="G70" s="19">
        <v>0</v>
      </c>
      <c r="H70" s="19">
        <f t="shared" si="15"/>
        <v>368853.53240042197</v>
      </c>
    </row>
    <row r="71" spans="1:8" x14ac:dyDescent="0.2">
      <c r="A71" s="18" t="s">
        <v>8</v>
      </c>
      <c r="B71" s="37">
        <v>44</v>
      </c>
      <c r="C71" s="37">
        <v>55</v>
      </c>
      <c r="D71" s="15"/>
      <c r="E71" s="19">
        <v>120667.70210246</v>
      </c>
      <c r="F71" s="19">
        <v>0</v>
      </c>
      <c r="G71" s="19">
        <v>0</v>
      </c>
      <c r="H71" s="19">
        <f t="shared" si="15"/>
        <v>120667.70210246</v>
      </c>
    </row>
    <row r="72" spans="1:8" x14ac:dyDescent="0.2">
      <c r="A72" s="18"/>
      <c r="B72" s="37"/>
      <c r="C72" s="37"/>
      <c r="D72" s="15"/>
      <c r="E72" s="48">
        <v>0</v>
      </c>
      <c r="F72" s="48"/>
      <c r="G72" s="48"/>
      <c r="H72" s="48">
        <f t="shared" si="15"/>
        <v>0</v>
      </c>
    </row>
    <row r="73" spans="1:8" x14ac:dyDescent="0.2">
      <c r="A73" s="17" t="s">
        <v>12</v>
      </c>
      <c r="B73" s="37">
        <v>60</v>
      </c>
      <c r="C73" s="37">
        <v>61</v>
      </c>
      <c r="D73" s="15"/>
      <c r="E73" s="53">
        <v>724473.72420135199</v>
      </c>
      <c r="F73" s="53">
        <v>0</v>
      </c>
      <c r="G73" s="53">
        <v>0</v>
      </c>
      <c r="H73" s="53">
        <f t="shared" si="15"/>
        <v>724473.72420135199</v>
      </c>
    </row>
    <row r="74" spans="1:8" x14ac:dyDescent="0.2">
      <c r="A74" s="17"/>
      <c r="B74" s="37"/>
      <c r="C74" s="37"/>
      <c r="D74" s="15"/>
      <c r="E74" s="53">
        <v>0</v>
      </c>
      <c r="F74" s="53"/>
      <c r="G74" s="53"/>
      <c r="H74" s="53">
        <f t="shared" si="15"/>
        <v>0</v>
      </c>
    </row>
    <row r="75" spans="1:8" ht="15.75" x14ac:dyDescent="0.25">
      <c r="A75" s="8" t="s">
        <v>20</v>
      </c>
      <c r="B75" s="37"/>
      <c r="C75" s="38"/>
      <c r="D75" s="15"/>
      <c r="E75" s="52">
        <f>E76+E79+E84+E88</f>
        <v>928792.15911856957</v>
      </c>
      <c r="F75" s="52">
        <f>F76+F79+F84+F88</f>
        <v>-28052.881265610129</v>
      </c>
      <c r="G75" s="52">
        <f>G76+G79+G84+G88</f>
        <v>10962.717406112301</v>
      </c>
      <c r="H75" s="52">
        <f>E75+F75+G75</f>
        <v>911701.99525907182</v>
      </c>
    </row>
    <row r="76" spans="1:8" x14ac:dyDescent="0.2">
      <c r="A76" s="17" t="s">
        <v>4</v>
      </c>
      <c r="B76" s="39"/>
      <c r="C76" s="39"/>
      <c r="D76" s="20"/>
      <c r="E76" s="53">
        <f>E77</f>
        <v>198874.79436901139</v>
      </c>
      <c r="F76" s="53">
        <f t="shared" ref="F76:G76" si="27">F77</f>
        <v>-23584.422837291699</v>
      </c>
      <c r="G76" s="53">
        <f t="shared" si="27"/>
        <v>0</v>
      </c>
      <c r="H76" s="53">
        <f t="shared" si="15"/>
        <v>175290.37153171969</v>
      </c>
    </row>
    <row r="77" spans="1:8" x14ac:dyDescent="0.2">
      <c r="A77" s="18" t="s">
        <v>5</v>
      </c>
      <c r="B77" s="37">
        <v>20</v>
      </c>
      <c r="C77" s="37">
        <v>50</v>
      </c>
      <c r="D77" s="15"/>
      <c r="E77" s="19">
        <v>198874.79436901139</v>
      </c>
      <c r="F77" s="19">
        <v>-23584.422837291699</v>
      </c>
      <c r="G77" s="19">
        <v>0</v>
      </c>
      <c r="H77" s="19">
        <f t="shared" si="15"/>
        <v>175290.37153171969</v>
      </c>
    </row>
    <row r="78" spans="1:8" x14ac:dyDescent="0.2">
      <c r="A78" s="18"/>
      <c r="B78" s="37"/>
      <c r="C78" s="37"/>
      <c r="D78" s="15"/>
      <c r="E78" s="48">
        <v>0</v>
      </c>
      <c r="F78" s="48"/>
      <c r="G78" s="48"/>
      <c r="H78" s="48">
        <f t="shared" si="15"/>
        <v>0</v>
      </c>
    </row>
    <row r="79" spans="1:8" x14ac:dyDescent="0.2">
      <c r="A79" s="23" t="s">
        <v>13</v>
      </c>
      <c r="B79" s="40"/>
      <c r="C79" s="41"/>
      <c r="D79" s="20"/>
      <c r="E79" s="53">
        <f>E80+E81+E82</f>
        <v>476103.63815675979</v>
      </c>
      <c r="F79" s="53">
        <f t="shared" ref="F79:G79" si="28">F80+F81+F82</f>
        <v>-4468.4584283184304</v>
      </c>
      <c r="G79" s="53">
        <f t="shared" si="28"/>
        <v>10962.717406112301</v>
      </c>
      <c r="H79" s="53">
        <f>E79+F79+G79</f>
        <v>482597.89713455364</v>
      </c>
    </row>
    <row r="80" spans="1:8" x14ac:dyDescent="0.2">
      <c r="A80" s="18" t="s">
        <v>8</v>
      </c>
      <c r="B80" s="37">
        <v>20</v>
      </c>
      <c r="C80" s="37">
        <v>55</v>
      </c>
      <c r="D80" s="15"/>
      <c r="E80" s="19">
        <v>422182.24078152701</v>
      </c>
      <c r="F80" s="19">
        <v>-4468.4584283184304</v>
      </c>
      <c r="G80" s="19">
        <v>0</v>
      </c>
      <c r="H80" s="19">
        <f t="shared" si="15"/>
        <v>417713.78235320857</v>
      </c>
    </row>
    <row r="81" spans="1:8" x14ac:dyDescent="0.2">
      <c r="A81" s="18" t="s">
        <v>9</v>
      </c>
      <c r="B81" s="37">
        <v>20</v>
      </c>
      <c r="C81" s="37">
        <v>55</v>
      </c>
      <c r="D81" s="15" t="s">
        <v>10</v>
      </c>
      <c r="E81" s="19">
        <v>53921.397375232802</v>
      </c>
      <c r="F81" s="19">
        <v>0</v>
      </c>
      <c r="G81" s="19">
        <v>0</v>
      </c>
      <c r="H81" s="19">
        <f t="shared" si="15"/>
        <v>53921.397375232802</v>
      </c>
    </row>
    <row r="82" spans="1:8" x14ac:dyDescent="0.2">
      <c r="A82" s="71" t="s">
        <v>43</v>
      </c>
      <c r="B82" s="15">
        <v>20</v>
      </c>
      <c r="C82" s="15">
        <v>55</v>
      </c>
      <c r="D82" s="15" t="s">
        <v>40</v>
      </c>
      <c r="E82" s="19">
        <v>0</v>
      </c>
      <c r="F82" s="19"/>
      <c r="G82" s="72">
        <v>10962.717406112301</v>
      </c>
      <c r="H82" s="19">
        <f>E82+F82+G82</f>
        <v>10962.717406112301</v>
      </c>
    </row>
    <row r="83" spans="1:8" x14ac:dyDescent="0.2">
      <c r="A83" s="18"/>
      <c r="B83" s="37"/>
      <c r="C83" s="37"/>
      <c r="D83" s="15"/>
      <c r="E83" s="48"/>
      <c r="F83" s="48"/>
      <c r="G83" s="48"/>
      <c r="H83" s="48">
        <f t="shared" si="15"/>
        <v>0</v>
      </c>
    </row>
    <row r="84" spans="1:8" x14ac:dyDescent="0.2">
      <c r="A84" s="17" t="s">
        <v>27</v>
      </c>
      <c r="B84" s="40"/>
      <c r="C84" s="42"/>
      <c r="D84" s="42"/>
      <c r="E84" s="53">
        <f>E85+E86</f>
        <v>200225.25813541672</v>
      </c>
      <c r="F84" s="53">
        <f t="shared" ref="F84:G84" si="29">F85+F86</f>
        <v>0</v>
      </c>
      <c r="G84" s="53">
        <f t="shared" si="29"/>
        <v>0</v>
      </c>
      <c r="H84" s="53">
        <f t="shared" si="15"/>
        <v>200225.25813541672</v>
      </c>
    </row>
    <row r="85" spans="1:8" x14ac:dyDescent="0.2">
      <c r="A85" s="18" t="s">
        <v>4</v>
      </c>
      <c r="B85" s="37">
        <v>44</v>
      </c>
      <c r="C85" s="37">
        <v>50</v>
      </c>
      <c r="D85" s="15"/>
      <c r="E85" s="19">
        <v>58139.578084555702</v>
      </c>
      <c r="F85" s="19">
        <v>0</v>
      </c>
      <c r="G85" s="19">
        <v>0</v>
      </c>
      <c r="H85" s="19">
        <f t="shared" si="15"/>
        <v>58139.578084555702</v>
      </c>
    </row>
    <row r="86" spans="1:8" x14ac:dyDescent="0.2">
      <c r="A86" s="18" t="s">
        <v>8</v>
      </c>
      <c r="B86" s="37">
        <v>44</v>
      </c>
      <c r="C86" s="37">
        <v>55</v>
      </c>
      <c r="D86" s="15"/>
      <c r="E86" s="19">
        <v>142085.680050861</v>
      </c>
      <c r="F86" s="19">
        <v>0</v>
      </c>
      <c r="G86" s="19">
        <v>0</v>
      </c>
      <c r="H86" s="19">
        <f t="shared" si="15"/>
        <v>142085.680050861</v>
      </c>
    </row>
    <row r="87" spans="1:8" x14ac:dyDescent="0.2">
      <c r="A87" s="18"/>
      <c r="B87" s="37"/>
      <c r="C87" s="37"/>
      <c r="D87" s="15"/>
      <c r="E87" s="48">
        <v>0</v>
      </c>
      <c r="F87" s="48"/>
      <c r="G87" s="48"/>
      <c r="H87" s="48">
        <f t="shared" si="15"/>
        <v>0</v>
      </c>
    </row>
    <row r="88" spans="1:8" x14ac:dyDescent="0.2">
      <c r="A88" s="17" t="s">
        <v>12</v>
      </c>
      <c r="B88" s="37">
        <v>60</v>
      </c>
      <c r="C88" s="37">
        <v>61</v>
      </c>
      <c r="D88" s="15"/>
      <c r="E88" s="53">
        <v>53588.468457381598</v>
      </c>
      <c r="F88" s="53">
        <v>0</v>
      </c>
      <c r="G88" s="53">
        <v>0</v>
      </c>
      <c r="H88" s="53">
        <f t="shared" si="15"/>
        <v>53588.468457381598</v>
      </c>
    </row>
    <row r="89" spans="1:8" x14ac:dyDescent="0.2">
      <c r="A89" s="17"/>
      <c r="B89" s="37"/>
      <c r="C89" s="37"/>
      <c r="D89" s="15"/>
      <c r="E89" s="1">
        <v>0</v>
      </c>
      <c r="H89" s="1">
        <f t="shared" si="15"/>
        <v>0</v>
      </c>
    </row>
    <row r="90" spans="1:8" ht="15.75" x14ac:dyDescent="0.25">
      <c r="A90" s="8" t="s">
        <v>21</v>
      </c>
      <c r="B90" s="37"/>
      <c r="C90" s="38"/>
      <c r="D90" s="15"/>
      <c r="E90" s="49">
        <f>E91+E94+E99+E102+E108</f>
        <v>6382101.5449757148</v>
      </c>
      <c r="F90" s="49">
        <f>F91+F94+F99+F102+F108</f>
        <v>-661761.42932880367</v>
      </c>
      <c r="G90" s="49">
        <f>G91+G94+G99+G102+G108</f>
        <v>98079.985774702698</v>
      </c>
      <c r="H90" s="49">
        <f t="shared" ref="H90:H157" si="30">E90+F90+G90</f>
        <v>5818420.1014216132</v>
      </c>
    </row>
    <row r="91" spans="1:8" x14ac:dyDescent="0.2">
      <c r="A91" s="17" t="s">
        <v>4</v>
      </c>
      <c r="B91" s="39"/>
      <c r="C91" s="39"/>
      <c r="D91" s="20"/>
      <c r="E91" s="16">
        <f>E92</f>
        <v>984459.03875477787</v>
      </c>
      <c r="F91" s="16">
        <f t="shared" ref="F91:G91" si="31">F92</f>
        <v>-621783.53649710596</v>
      </c>
      <c r="G91" s="16">
        <f t="shared" si="31"/>
        <v>0</v>
      </c>
      <c r="H91" s="16">
        <f t="shared" si="30"/>
        <v>362675.50225767191</v>
      </c>
    </row>
    <row r="92" spans="1:8" x14ac:dyDescent="0.2">
      <c r="A92" s="18" t="s">
        <v>5</v>
      </c>
      <c r="B92" s="37">
        <v>20</v>
      </c>
      <c r="C92" s="37">
        <v>50</v>
      </c>
      <c r="D92" s="15"/>
      <c r="E92" s="57">
        <v>984459.03875477787</v>
      </c>
      <c r="F92" s="57">
        <v>-621783.53649710596</v>
      </c>
      <c r="G92" s="57">
        <v>0</v>
      </c>
      <c r="H92" s="57">
        <f t="shared" si="30"/>
        <v>362675.50225767191</v>
      </c>
    </row>
    <row r="93" spans="1:8" ht="15.75" x14ac:dyDescent="0.25">
      <c r="A93" s="18"/>
      <c r="B93" s="37"/>
      <c r="C93" s="37"/>
      <c r="D93" s="15"/>
      <c r="E93" s="49">
        <v>0</v>
      </c>
      <c r="F93" s="49"/>
      <c r="G93" s="49"/>
      <c r="H93" s="49">
        <f t="shared" si="30"/>
        <v>0</v>
      </c>
    </row>
    <row r="94" spans="1:8" x14ac:dyDescent="0.2">
      <c r="A94" s="23" t="s">
        <v>13</v>
      </c>
      <c r="B94" s="40"/>
      <c r="C94" s="41"/>
      <c r="D94" s="20"/>
      <c r="E94" s="16">
        <f>E95+E96+E97</f>
        <v>894270.86298760097</v>
      </c>
      <c r="F94" s="16">
        <f t="shared" ref="F94:G94" si="32">F95+F96+F97</f>
        <v>-39977.892831697704</v>
      </c>
      <c r="G94" s="16">
        <f t="shared" si="32"/>
        <v>98079.985774702698</v>
      </c>
      <c r="H94" s="16">
        <f t="shared" si="30"/>
        <v>952372.955930606</v>
      </c>
    </row>
    <row r="95" spans="1:8" x14ac:dyDescent="0.2">
      <c r="A95" s="18" t="s">
        <v>8</v>
      </c>
      <c r="B95" s="37">
        <v>20</v>
      </c>
      <c r="C95" s="37">
        <v>55</v>
      </c>
      <c r="D95" s="15"/>
      <c r="E95" s="58">
        <v>411855.136636624</v>
      </c>
      <c r="F95" s="58">
        <v>-39977.892831697704</v>
      </c>
      <c r="G95" s="58">
        <v>0</v>
      </c>
      <c r="H95" s="58">
        <f t="shared" si="30"/>
        <v>371877.24380492629</v>
      </c>
    </row>
    <row r="96" spans="1:8" x14ac:dyDescent="0.2">
      <c r="A96" s="18" t="s">
        <v>9</v>
      </c>
      <c r="B96" s="37">
        <v>20</v>
      </c>
      <c r="C96" s="37">
        <v>55</v>
      </c>
      <c r="D96" s="15" t="s">
        <v>10</v>
      </c>
      <c r="E96" s="58">
        <v>482415.72635097703</v>
      </c>
      <c r="F96" s="58">
        <v>0</v>
      </c>
      <c r="G96" s="58">
        <v>0</v>
      </c>
      <c r="H96" s="58">
        <f t="shared" si="30"/>
        <v>482415.72635097703</v>
      </c>
    </row>
    <row r="97" spans="1:8" x14ac:dyDescent="0.2">
      <c r="A97" s="71" t="s">
        <v>43</v>
      </c>
      <c r="B97" s="15">
        <v>20</v>
      </c>
      <c r="C97" s="15">
        <v>55</v>
      </c>
      <c r="D97" s="15" t="s">
        <v>40</v>
      </c>
      <c r="E97" s="58">
        <v>0</v>
      </c>
      <c r="F97" s="58"/>
      <c r="G97" s="57">
        <v>98079.985774702698</v>
      </c>
      <c r="H97" s="58">
        <f t="shared" si="30"/>
        <v>98079.985774702698</v>
      </c>
    </row>
    <row r="98" spans="1:8" ht="15.75" x14ac:dyDescent="0.25">
      <c r="A98" s="22"/>
      <c r="B98" s="54"/>
      <c r="C98" s="54"/>
      <c r="D98" s="55"/>
      <c r="E98" s="49">
        <v>0</v>
      </c>
      <c r="F98" s="49"/>
      <c r="G98" s="49"/>
      <c r="H98" s="49">
        <f t="shared" si="30"/>
        <v>0</v>
      </c>
    </row>
    <row r="99" spans="1:8" x14ac:dyDescent="0.2">
      <c r="A99" s="17" t="s">
        <v>29</v>
      </c>
      <c r="B99" s="40"/>
      <c r="C99" s="40"/>
      <c r="D99" s="45"/>
      <c r="E99" s="16">
        <f>E100</f>
        <v>23516.2511634568</v>
      </c>
      <c r="F99" s="16">
        <f t="shared" ref="F99:G99" si="33">F100</f>
        <v>0</v>
      </c>
      <c r="G99" s="16">
        <f t="shared" si="33"/>
        <v>0</v>
      </c>
      <c r="H99" s="16">
        <f t="shared" si="30"/>
        <v>23516.2511634568</v>
      </c>
    </row>
    <row r="100" spans="1:8" x14ac:dyDescent="0.2">
      <c r="A100" s="18" t="s">
        <v>30</v>
      </c>
      <c r="B100" s="37">
        <v>20</v>
      </c>
      <c r="C100" s="37">
        <v>15</v>
      </c>
      <c r="D100" s="15" t="s">
        <v>31</v>
      </c>
      <c r="E100" s="58">
        <v>23516.2511634568</v>
      </c>
      <c r="F100" s="58">
        <v>0</v>
      </c>
      <c r="G100" s="58">
        <v>0</v>
      </c>
      <c r="H100" s="58">
        <f t="shared" si="30"/>
        <v>23516.2511634568</v>
      </c>
    </row>
    <row r="101" spans="1:8" ht="15.75" x14ac:dyDescent="0.25">
      <c r="A101" s="18"/>
      <c r="B101" s="37"/>
      <c r="C101" s="37"/>
      <c r="D101" s="15"/>
      <c r="E101" s="49">
        <v>0</v>
      </c>
      <c r="F101" s="49"/>
      <c r="G101" s="49"/>
      <c r="H101" s="49">
        <f t="shared" si="30"/>
        <v>0</v>
      </c>
    </row>
    <row r="102" spans="1:8" x14ac:dyDescent="0.2">
      <c r="A102" s="17" t="s">
        <v>27</v>
      </c>
      <c r="B102" s="40"/>
      <c r="C102" s="42"/>
      <c r="D102" s="42"/>
      <c r="E102" s="16">
        <f>E103+E104+E105+E106</f>
        <v>2736104.68248105</v>
      </c>
      <c r="F102" s="16">
        <f t="shared" ref="F102:G102" si="34">F103+F104+F105+F106</f>
        <v>0</v>
      </c>
      <c r="G102" s="16">
        <f t="shared" si="34"/>
        <v>0</v>
      </c>
      <c r="H102" s="16">
        <f t="shared" si="30"/>
        <v>2736104.68248105</v>
      </c>
    </row>
    <row r="103" spans="1:8" x14ac:dyDescent="0.2">
      <c r="A103" s="18" t="s">
        <v>30</v>
      </c>
      <c r="B103" s="37">
        <v>44</v>
      </c>
      <c r="C103" s="37">
        <v>15</v>
      </c>
      <c r="D103" s="15" t="s">
        <v>31</v>
      </c>
      <c r="E103" s="58">
        <v>84000</v>
      </c>
      <c r="F103" s="58">
        <v>0</v>
      </c>
      <c r="G103" s="58">
        <v>0</v>
      </c>
      <c r="H103" s="58">
        <f t="shared" si="30"/>
        <v>84000</v>
      </c>
    </row>
    <row r="104" spans="1:8" x14ac:dyDescent="0.2">
      <c r="A104" s="18" t="s">
        <v>32</v>
      </c>
      <c r="B104" s="56">
        <v>44</v>
      </c>
      <c r="C104" s="37">
        <v>45</v>
      </c>
      <c r="D104" s="15" t="s">
        <v>7</v>
      </c>
      <c r="E104" s="58">
        <v>12000</v>
      </c>
      <c r="F104" s="58">
        <v>0</v>
      </c>
      <c r="G104" s="58">
        <v>0</v>
      </c>
      <c r="H104" s="58">
        <f t="shared" si="30"/>
        <v>12000</v>
      </c>
    </row>
    <row r="105" spans="1:8" x14ac:dyDescent="0.2">
      <c r="A105" s="18" t="s">
        <v>4</v>
      </c>
      <c r="B105" s="37">
        <v>44</v>
      </c>
      <c r="C105" s="37">
        <v>50</v>
      </c>
      <c r="D105" s="15"/>
      <c r="E105" s="58">
        <v>2005131.18248105</v>
      </c>
      <c r="F105" s="58">
        <v>0</v>
      </c>
      <c r="G105" s="58">
        <v>0</v>
      </c>
      <c r="H105" s="58">
        <f t="shared" si="30"/>
        <v>2005131.18248105</v>
      </c>
    </row>
    <row r="106" spans="1:8" x14ac:dyDescent="0.2">
      <c r="A106" s="18" t="s">
        <v>8</v>
      </c>
      <c r="B106" s="37">
        <v>44</v>
      </c>
      <c r="C106" s="37">
        <v>55</v>
      </c>
      <c r="D106" s="15"/>
      <c r="E106" s="58">
        <v>634973.5</v>
      </c>
      <c r="F106" s="58">
        <v>0</v>
      </c>
      <c r="G106" s="58">
        <v>0</v>
      </c>
      <c r="H106" s="58">
        <f t="shared" si="30"/>
        <v>634973.5</v>
      </c>
    </row>
    <row r="107" spans="1:8" ht="15.75" x14ac:dyDescent="0.25">
      <c r="A107" s="18"/>
      <c r="B107" s="37"/>
      <c r="C107" s="37"/>
      <c r="D107" s="15"/>
      <c r="E107" s="49">
        <v>0</v>
      </c>
      <c r="F107" s="49"/>
      <c r="G107" s="49"/>
      <c r="H107" s="49">
        <f t="shared" si="30"/>
        <v>0</v>
      </c>
    </row>
    <row r="108" spans="1:8" x14ac:dyDescent="0.2">
      <c r="A108" s="17" t="s">
        <v>12</v>
      </c>
      <c r="B108" s="37">
        <v>60</v>
      </c>
      <c r="C108" s="37">
        <v>61</v>
      </c>
      <c r="D108" s="15"/>
      <c r="E108" s="59">
        <v>1743750.7095888299</v>
      </c>
      <c r="F108" s="59">
        <v>0</v>
      </c>
      <c r="G108" s="59">
        <v>0</v>
      </c>
      <c r="H108" s="59">
        <f t="shared" si="30"/>
        <v>1743750.7095888299</v>
      </c>
    </row>
    <row r="109" spans="1:8" ht="15.75" x14ac:dyDescent="0.25">
      <c r="A109" s="8"/>
      <c r="B109" s="37"/>
      <c r="C109" s="37"/>
      <c r="D109" s="15"/>
      <c r="E109" s="49">
        <v>0</v>
      </c>
      <c r="F109" s="49"/>
      <c r="G109" s="49"/>
      <c r="H109" s="49">
        <f t="shared" si="30"/>
        <v>0</v>
      </c>
    </row>
    <row r="110" spans="1:8" ht="15.75" x14ac:dyDescent="0.25">
      <c r="A110" s="8" t="s">
        <v>3</v>
      </c>
      <c r="B110" s="37"/>
      <c r="C110" s="38"/>
      <c r="D110" s="15"/>
      <c r="E110" s="49">
        <f>E111+E114+E119+E122+E126</f>
        <v>1625619.2776372223</v>
      </c>
      <c r="F110" s="49">
        <f>F111+F114+F119+F122+F126</f>
        <v>-212000.31325022568</v>
      </c>
      <c r="G110" s="49">
        <f>G111+G114+G119+G122+G126</f>
        <v>21237.55995196</v>
      </c>
      <c r="H110" s="49">
        <f t="shared" si="30"/>
        <v>1434856.5243389567</v>
      </c>
    </row>
    <row r="111" spans="1:8" x14ac:dyDescent="0.2">
      <c r="A111" s="17" t="s">
        <v>4</v>
      </c>
      <c r="B111" s="39"/>
      <c r="C111" s="39"/>
      <c r="D111" s="20"/>
      <c r="E111" s="16">
        <f>E112</f>
        <v>705586.03914365312</v>
      </c>
      <c r="F111" s="16">
        <f t="shared" ref="F111:G111" si="35">F112</f>
        <v>-203343.77762600701</v>
      </c>
      <c r="G111" s="16">
        <f t="shared" si="35"/>
        <v>0</v>
      </c>
      <c r="H111" s="16">
        <f t="shared" si="30"/>
        <v>502242.26151764614</v>
      </c>
    </row>
    <row r="112" spans="1:8" x14ac:dyDescent="0.2">
      <c r="A112" s="18" t="s">
        <v>5</v>
      </c>
      <c r="B112" s="37">
        <v>20</v>
      </c>
      <c r="C112" s="37">
        <v>50</v>
      </c>
      <c r="D112" s="15"/>
      <c r="E112" s="58">
        <v>705586.03914365312</v>
      </c>
      <c r="F112" s="58">
        <v>-203343.77762600701</v>
      </c>
      <c r="G112" s="58">
        <v>0</v>
      </c>
      <c r="H112" s="58">
        <f t="shared" si="30"/>
        <v>502242.26151764614</v>
      </c>
    </row>
    <row r="113" spans="1:8" ht="15.75" x14ac:dyDescent="0.25">
      <c r="A113" s="18"/>
      <c r="B113" s="37"/>
      <c r="C113" s="37"/>
      <c r="D113" s="15"/>
      <c r="E113" s="49">
        <v>0</v>
      </c>
      <c r="F113" s="49"/>
      <c r="G113" s="49"/>
      <c r="H113" s="49">
        <f t="shared" si="30"/>
        <v>0</v>
      </c>
    </row>
    <row r="114" spans="1:8" x14ac:dyDescent="0.2">
      <c r="A114" s="23" t="s">
        <v>13</v>
      </c>
      <c r="B114" s="40"/>
      <c r="C114" s="41"/>
      <c r="D114" s="20"/>
      <c r="E114" s="16">
        <f>E115+E116+E117</f>
        <v>177538.86992304004</v>
      </c>
      <c r="F114" s="16">
        <f t="shared" ref="F114:G114" si="36">F115+F116+F117</f>
        <v>-8656.5356242186608</v>
      </c>
      <c r="G114" s="16">
        <f t="shared" si="36"/>
        <v>21237.55995196</v>
      </c>
      <c r="H114" s="16">
        <f t="shared" si="30"/>
        <v>190119.89425078136</v>
      </c>
    </row>
    <row r="115" spans="1:8" x14ac:dyDescent="0.2">
      <c r="A115" s="18" t="s">
        <v>8</v>
      </c>
      <c r="B115" s="37">
        <v>20</v>
      </c>
      <c r="C115" s="37">
        <v>55</v>
      </c>
      <c r="D115" s="15"/>
      <c r="E115" s="58">
        <v>73079.824731615023</v>
      </c>
      <c r="F115" s="58">
        <v>-8656.5356242186608</v>
      </c>
      <c r="G115" s="58">
        <v>0</v>
      </c>
      <c r="H115" s="58">
        <f t="shared" si="30"/>
        <v>64423.289107396362</v>
      </c>
    </row>
    <row r="116" spans="1:8" x14ac:dyDescent="0.2">
      <c r="A116" s="18" t="s">
        <v>9</v>
      </c>
      <c r="B116" s="37">
        <v>20</v>
      </c>
      <c r="C116" s="37">
        <v>55</v>
      </c>
      <c r="D116" s="15" t="s">
        <v>10</v>
      </c>
      <c r="E116" s="58">
        <v>104459.045191425</v>
      </c>
      <c r="F116" s="58">
        <v>0</v>
      </c>
      <c r="G116" s="58">
        <v>0</v>
      </c>
      <c r="H116" s="58">
        <f t="shared" si="30"/>
        <v>104459.045191425</v>
      </c>
    </row>
    <row r="117" spans="1:8" x14ac:dyDescent="0.2">
      <c r="A117" s="71" t="s">
        <v>43</v>
      </c>
      <c r="B117" s="15">
        <v>20</v>
      </c>
      <c r="C117" s="15">
        <v>55</v>
      </c>
      <c r="D117" s="15" t="s">
        <v>40</v>
      </c>
      <c r="E117" s="58">
        <v>0</v>
      </c>
      <c r="F117" s="58"/>
      <c r="G117" s="57">
        <v>21237.55995196</v>
      </c>
      <c r="H117" s="58">
        <f t="shared" si="30"/>
        <v>21237.55995196</v>
      </c>
    </row>
    <row r="118" spans="1:8" ht="15.75" x14ac:dyDescent="0.25">
      <c r="A118" s="18"/>
      <c r="B118" s="37"/>
      <c r="C118" s="37"/>
      <c r="D118" s="15"/>
      <c r="E118" s="49">
        <v>0</v>
      </c>
      <c r="F118" s="49"/>
      <c r="G118" s="49"/>
      <c r="H118" s="49">
        <f t="shared" si="30"/>
        <v>0</v>
      </c>
    </row>
    <row r="119" spans="1:8" x14ac:dyDescent="0.2">
      <c r="A119" s="17" t="s">
        <v>29</v>
      </c>
      <c r="B119" s="40"/>
      <c r="C119" s="40"/>
      <c r="D119" s="45"/>
      <c r="E119" s="16">
        <f>E120</f>
        <v>23533.037300508498</v>
      </c>
      <c r="F119" s="16">
        <f t="shared" ref="F119:G119" si="37">F120</f>
        <v>0</v>
      </c>
      <c r="G119" s="16">
        <f t="shared" si="37"/>
        <v>0</v>
      </c>
      <c r="H119" s="16">
        <f t="shared" si="30"/>
        <v>23533.037300508498</v>
      </c>
    </row>
    <row r="120" spans="1:8" x14ac:dyDescent="0.2">
      <c r="A120" s="18" t="s">
        <v>30</v>
      </c>
      <c r="B120" s="37">
        <v>20</v>
      </c>
      <c r="C120" s="37">
        <v>15</v>
      </c>
      <c r="D120" s="15" t="s">
        <v>31</v>
      </c>
      <c r="E120" s="58">
        <v>23533.037300508498</v>
      </c>
      <c r="F120" s="58">
        <v>0</v>
      </c>
      <c r="G120" s="58">
        <v>0</v>
      </c>
      <c r="H120" s="58">
        <f t="shared" si="30"/>
        <v>23533.037300508498</v>
      </c>
    </row>
    <row r="121" spans="1:8" ht="15.75" x14ac:dyDescent="0.25">
      <c r="A121" s="18"/>
      <c r="B121" s="37"/>
      <c r="C121" s="37"/>
      <c r="D121" s="15"/>
      <c r="E121" s="49">
        <v>0</v>
      </c>
      <c r="F121" s="49"/>
      <c r="G121" s="49"/>
      <c r="H121" s="49">
        <f t="shared" si="30"/>
        <v>0</v>
      </c>
    </row>
    <row r="122" spans="1:8" x14ac:dyDescent="0.2">
      <c r="A122" s="17" t="s">
        <v>27</v>
      </c>
      <c r="B122" s="40"/>
      <c r="C122" s="42"/>
      <c r="D122" s="42"/>
      <c r="E122" s="16">
        <f>E123+E124</f>
        <v>205873.3939463268</v>
      </c>
      <c r="F122" s="16">
        <f t="shared" ref="F122:G122" si="38">F123+F124</f>
        <v>0</v>
      </c>
      <c r="G122" s="16">
        <f t="shared" si="38"/>
        <v>0</v>
      </c>
      <c r="H122" s="16">
        <f t="shared" si="30"/>
        <v>205873.3939463268</v>
      </c>
    </row>
    <row r="123" spans="1:8" x14ac:dyDescent="0.2">
      <c r="A123" s="18" t="s">
        <v>4</v>
      </c>
      <c r="B123" s="37">
        <v>44</v>
      </c>
      <c r="C123" s="37">
        <v>50</v>
      </c>
      <c r="D123" s="15"/>
      <c r="E123" s="58">
        <v>144865.01028643601</v>
      </c>
      <c r="F123" s="58">
        <v>0</v>
      </c>
      <c r="G123" s="58">
        <v>0</v>
      </c>
      <c r="H123" s="58">
        <f t="shared" si="30"/>
        <v>144865.01028643601</v>
      </c>
    </row>
    <row r="124" spans="1:8" x14ac:dyDescent="0.2">
      <c r="A124" s="18" t="s">
        <v>8</v>
      </c>
      <c r="B124" s="37">
        <v>44</v>
      </c>
      <c r="C124" s="37">
        <v>55</v>
      </c>
      <c r="D124" s="15"/>
      <c r="E124" s="58">
        <v>61008.383659890802</v>
      </c>
      <c r="F124" s="58">
        <v>0</v>
      </c>
      <c r="G124" s="58">
        <v>0</v>
      </c>
      <c r="H124" s="58">
        <f t="shared" si="30"/>
        <v>61008.383659890802</v>
      </c>
    </row>
    <row r="125" spans="1:8" ht="15.75" x14ac:dyDescent="0.25">
      <c r="A125" s="18"/>
      <c r="B125" s="37"/>
      <c r="C125" s="37"/>
      <c r="D125" s="15"/>
      <c r="E125" s="49">
        <v>0</v>
      </c>
      <c r="F125" s="49"/>
      <c r="G125" s="49"/>
      <c r="H125" s="49">
        <f t="shared" si="30"/>
        <v>0</v>
      </c>
    </row>
    <row r="126" spans="1:8" x14ac:dyDescent="0.2">
      <c r="A126" s="17" t="s">
        <v>12</v>
      </c>
      <c r="B126" s="37">
        <v>60</v>
      </c>
      <c r="C126" s="37">
        <v>61</v>
      </c>
      <c r="D126" s="15"/>
      <c r="E126" s="59">
        <v>513087.937323694</v>
      </c>
      <c r="F126" s="59">
        <v>0</v>
      </c>
      <c r="G126" s="59">
        <v>0</v>
      </c>
      <c r="H126" s="59">
        <f t="shared" si="30"/>
        <v>513087.937323694</v>
      </c>
    </row>
    <row r="127" spans="1:8" ht="15.75" x14ac:dyDescent="0.25">
      <c r="A127" s="8"/>
      <c r="B127" s="37"/>
      <c r="C127" s="37"/>
      <c r="D127" s="15"/>
      <c r="E127" s="1">
        <v>0</v>
      </c>
      <c r="H127" s="1">
        <f t="shared" si="30"/>
        <v>0</v>
      </c>
    </row>
    <row r="128" spans="1:8" ht="15.75" x14ac:dyDescent="0.25">
      <c r="A128" s="8" t="s">
        <v>22</v>
      </c>
      <c r="B128" s="37"/>
      <c r="C128" s="38"/>
      <c r="D128" s="15"/>
      <c r="E128" s="49">
        <f>E129+E132+E137+E140+E144</f>
        <v>158540.62932331374</v>
      </c>
      <c r="F128" s="49">
        <f>F129+F132+F137+F140+F144</f>
        <v>-28169.67018846302</v>
      </c>
      <c r="G128" s="49">
        <f>G129+G132+G137+G140+G144</f>
        <v>2115.0989486275198</v>
      </c>
      <c r="H128" s="49">
        <f t="shared" si="30"/>
        <v>132486.05808347824</v>
      </c>
    </row>
    <row r="129" spans="1:8" x14ac:dyDescent="0.2">
      <c r="A129" s="17" t="s">
        <v>4</v>
      </c>
      <c r="B129" s="39"/>
      <c r="C129" s="39"/>
      <c r="D129" s="20"/>
      <c r="E129" s="16">
        <f>E130</f>
        <v>65935.084430322488</v>
      </c>
      <c r="F129" s="16">
        <f t="shared" ref="F129:G129" si="39">F130</f>
        <v>-27307.545281507701</v>
      </c>
      <c r="G129" s="16">
        <f t="shared" si="39"/>
        <v>0</v>
      </c>
      <c r="H129" s="16">
        <f t="shared" si="30"/>
        <v>38627.539148814787</v>
      </c>
    </row>
    <row r="130" spans="1:8" x14ac:dyDescent="0.2">
      <c r="A130" s="18" t="s">
        <v>5</v>
      </c>
      <c r="B130" s="37">
        <v>20</v>
      </c>
      <c r="C130" s="37">
        <v>50</v>
      </c>
      <c r="D130" s="15"/>
      <c r="E130" s="57">
        <v>65935.084430322488</v>
      </c>
      <c r="F130" s="57">
        <v>-27307.545281507701</v>
      </c>
      <c r="G130" s="57">
        <v>0</v>
      </c>
      <c r="H130" s="57">
        <f t="shared" si="30"/>
        <v>38627.539148814787</v>
      </c>
    </row>
    <row r="131" spans="1:8" ht="15.75" x14ac:dyDescent="0.25">
      <c r="A131" s="18"/>
      <c r="B131" s="37"/>
      <c r="C131" s="37"/>
      <c r="D131" s="15"/>
      <c r="E131" s="49">
        <v>0</v>
      </c>
      <c r="F131" s="49"/>
      <c r="G131" s="49"/>
      <c r="H131" s="49">
        <f t="shared" si="30"/>
        <v>0</v>
      </c>
    </row>
    <row r="132" spans="1:8" x14ac:dyDescent="0.2">
      <c r="A132" s="23" t="s">
        <v>13</v>
      </c>
      <c r="B132" s="40"/>
      <c r="C132" s="41"/>
      <c r="D132" s="20"/>
      <c r="E132" s="16">
        <f>E133+E134+E135</f>
        <v>17818.263345974199</v>
      </c>
      <c r="F132" s="16">
        <f t="shared" ref="F132:G132" si="40">F133+F134+F135</f>
        <v>-862.12490695531903</v>
      </c>
      <c r="G132" s="16">
        <f t="shared" si="40"/>
        <v>2115.0989486275198</v>
      </c>
      <c r="H132" s="16">
        <f t="shared" si="30"/>
        <v>19071.237387646401</v>
      </c>
    </row>
    <row r="133" spans="1:8" x14ac:dyDescent="0.2">
      <c r="A133" s="18" t="s">
        <v>8</v>
      </c>
      <c r="B133" s="37">
        <v>20</v>
      </c>
      <c r="C133" s="37">
        <v>55</v>
      </c>
      <c r="D133" s="15"/>
      <c r="E133" s="58">
        <v>7414.9431802180989</v>
      </c>
      <c r="F133" s="58">
        <v>-862.12490695531903</v>
      </c>
      <c r="G133" s="58">
        <v>0</v>
      </c>
      <c r="H133" s="58">
        <f t="shared" si="30"/>
        <v>6552.8182732627802</v>
      </c>
    </row>
    <row r="134" spans="1:8" ht="13.5" customHeight="1" x14ac:dyDescent="0.2">
      <c r="A134" s="18" t="s">
        <v>9</v>
      </c>
      <c r="B134" s="37">
        <v>20</v>
      </c>
      <c r="C134" s="37">
        <v>55</v>
      </c>
      <c r="D134" s="15" t="s">
        <v>10</v>
      </c>
      <c r="E134" s="58">
        <v>10403.3201657561</v>
      </c>
      <c r="F134" s="58">
        <v>0</v>
      </c>
      <c r="G134" s="58">
        <v>0</v>
      </c>
      <c r="H134" s="58">
        <f t="shared" si="30"/>
        <v>10403.3201657561</v>
      </c>
    </row>
    <row r="135" spans="1:8" ht="13.5" customHeight="1" x14ac:dyDescent="0.2">
      <c r="A135" s="71" t="s">
        <v>43</v>
      </c>
      <c r="B135" s="15">
        <v>20</v>
      </c>
      <c r="C135" s="15">
        <v>55</v>
      </c>
      <c r="D135" s="15" t="s">
        <v>40</v>
      </c>
      <c r="E135" s="58">
        <v>0</v>
      </c>
      <c r="F135" s="58"/>
      <c r="G135" s="57">
        <v>2115.0989486275198</v>
      </c>
      <c r="H135" s="58">
        <f t="shared" si="30"/>
        <v>2115.0989486275198</v>
      </c>
    </row>
    <row r="136" spans="1:8" ht="15.75" x14ac:dyDescent="0.25">
      <c r="A136" s="18"/>
      <c r="B136" s="37"/>
      <c r="C136" s="37"/>
      <c r="D136" s="15"/>
      <c r="E136" s="49">
        <v>0</v>
      </c>
      <c r="F136" s="49"/>
      <c r="G136" s="49"/>
      <c r="H136" s="49">
        <f t="shared" si="30"/>
        <v>0</v>
      </c>
    </row>
    <row r="137" spans="1:8" x14ac:dyDescent="0.2">
      <c r="A137" s="17" t="s">
        <v>29</v>
      </c>
      <c r="B137" s="40"/>
      <c r="C137" s="40"/>
      <c r="D137" s="45"/>
      <c r="E137" s="16">
        <f>E138</f>
        <v>8097.9025345686696</v>
      </c>
      <c r="F137" s="16">
        <f t="shared" ref="F137:G137" si="41">F138</f>
        <v>0</v>
      </c>
      <c r="G137" s="16">
        <f t="shared" si="41"/>
        <v>0</v>
      </c>
      <c r="H137" s="16">
        <f t="shared" si="30"/>
        <v>8097.9025345686696</v>
      </c>
    </row>
    <row r="138" spans="1:8" x14ac:dyDescent="0.2">
      <c r="A138" s="18" t="s">
        <v>30</v>
      </c>
      <c r="B138" s="37">
        <v>20</v>
      </c>
      <c r="C138" s="37">
        <v>15</v>
      </c>
      <c r="D138" s="15" t="s">
        <v>31</v>
      </c>
      <c r="E138" s="58">
        <v>8097.9025345686696</v>
      </c>
      <c r="F138" s="58">
        <v>0</v>
      </c>
      <c r="G138" s="58">
        <v>0</v>
      </c>
      <c r="H138" s="58">
        <f t="shared" si="30"/>
        <v>8097.9025345686696</v>
      </c>
    </row>
    <row r="139" spans="1:8" ht="15.75" x14ac:dyDescent="0.25">
      <c r="A139" s="18"/>
      <c r="B139" s="37"/>
      <c r="C139" s="37"/>
      <c r="D139" s="15"/>
      <c r="E139" s="49">
        <v>0</v>
      </c>
      <c r="F139" s="49"/>
      <c r="G139" s="49"/>
      <c r="H139" s="49">
        <f t="shared" si="30"/>
        <v>0</v>
      </c>
    </row>
    <row r="140" spans="1:8" x14ac:dyDescent="0.2">
      <c r="A140" s="17" t="s">
        <v>27</v>
      </c>
      <c r="B140" s="40"/>
      <c r="C140" s="42"/>
      <c r="D140" s="42"/>
      <c r="E140" s="16">
        <f>E141+E142</f>
        <v>18973.907969085769</v>
      </c>
      <c r="F140" s="16">
        <f t="shared" ref="F140:G140" si="42">F141+F142</f>
        <v>0</v>
      </c>
      <c r="G140" s="16">
        <f t="shared" si="42"/>
        <v>0</v>
      </c>
      <c r="H140" s="16">
        <f t="shared" si="30"/>
        <v>18973.907969085769</v>
      </c>
    </row>
    <row r="141" spans="1:8" x14ac:dyDescent="0.2">
      <c r="A141" s="18" t="s">
        <v>4</v>
      </c>
      <c r="B141" s="37">
        <v>44</v>
      </c>
      <c r="C141" s="37">
        <v>50</v>
      </c>
      <c r="D141" s="15"/>
      <c r="E141" s="58">
        <v>11620.193680488201</v>
      </c>
      <c r="F141" s="58">
        <v>0</v>
      </c>
      <c r="G141" s="58">
        <v>0</v>
      </c>
      <c r="H141" s="58">
        <f t="shared" si="30"/>
        <v>11620.193680488201</v>
      </c>
    </row>
    <row r="142" spans="1:8" x14ac:dyDescent="0.2">
      <c r="A142" s="18" t="s">
        <v>8</v>
      </c>
      <c r="B142" s="37">
        <v>44</v>
      </c>
      <c r="C142" s="37">
        <v>55</v>
      </c>
      <c r="D142" s="15"/>
      <c r="E142" s="58">
        <v>7353.71428859757</v>
      </c>
      <c r="F142" s="58">
        <v>0</v>
      </c>
      <c r="G142" s="58">
        <v>0</v>
      </c>
      <c r="H142" s="58">
        <f t="shared" si="30"/>
        <v>7353.71428859757</v>
      </c>
    </row>
    <row r="143" spans="1:8" ht="15.75" x14ac:dyDescent="0.25">
      <c r="A143" s="18"/>
      <c r="B143" s="37"/>
      <c r="C143" s="37"/>
      <c r="D143" s="15"/>
      <c r="E143" s="49">
        <v>0</v>
      </c>
      <c r="F143" s="49"/>
      <c r="G143" s="49"/>
      <c r="H143" s="49">
        <f t="shared" si="30"/>
        <v>0</v>
      </c>
    </row>
    <row r="144" spans="1:8" x14ac:dyDescent="0.2">
      <c r="A144" s="17" t="s">
        <v>12</v>
      </c>
      <c r="B144" s="37">
        <v>60</v>
      </c>
      <c r="C144" s="37">
        <v>61</v>
      </c>
      <c r="D144" s="15"/>
      <c r="E144" s="59">
        <v>47715.471043362602</v>
      </c>
      <c r="F144" s="59">
        <v>0</v>
      </c>
      <c r="G144" s="59">
        <v>0</v>
      </c>
      <c r="H144" s="59">
        <f t="shared" si="30"/>
        <v>47715.471043362602</v>
      </c>
    </row>
    <row r="145" spans="1:8" ht="15.75" x14ac:dyDescent="0.25">
      <c r="A145" s="8"/>
      <c r="B145" s="37"/>
      <c r="C145" s="37"/>
      <c r="D145" s="15"/>
      <c r="E145" s="49">
        <v>0</v>
      </c>
      <c r="F145" s="49"/>
      <c r="G145" s="49"/>
      <c r="H145" s="49">
        <f t="shared" si="30"/>
        <v>0</v>
      </c>
    </row>
    <row r="146" spans="1:8" ht="15.75" x14ac:dyDescent="0.25">
      <c r="A146" s="8" t="s">
        <v>23</v>
      </c>
      <c r="B146" s="37"/>
      <c r="C146" s="38"/>
      <c r="D146" s="15"/>
      <c r="E146" s="49">
        <f>E147+E150+E155+E158+E162</f>
        <v>383300.62722458865</v>
      </c>
      <c r="F146" s="49">
        <f t="shared" ref="F146:G146" si="43">F147+F150+F155+F158+F162</f>
        <v>-68105.286728688268</v>
      </c>
      <c r="G146" s="49">
        <f t="shared" si="43"/>
        <v>5113.6353174209198</v>
      </c>
      <c r="H146" s="49">
        <f t="shared" si="30"/>
        <v>320308.9758133213</v>
      </c>
    </row>
    <row r="147" spans="1:8" x14ac:dyDescent="0.2">
      <c r="A147" s="17" t="s">
        <v>4</v>
      </c>
      <c r="B147" s="39"/>
      <c r="C147" s="39"/>
      <c r="D147" s="20"/>
      <c r="E147" s="16">
        <f>E148</f>
        <v>159410.06915512198</v>
      </c>
      <c r="F147" s="16">
        <f t="shared" ref="F147:G147" si="44">F148</f>
        <v>-66020.943405130907</v>
      </c>
      <c r="G147" s="16">
        <f t="shared" si="44"/>
        <v>0</v>
      </c>
      <c r="H147" s="16">
        <f t="shared" si="30"/>
        <v>93389.125749991072</v>
      </c>
    </row>
    <row r="148" spans="1:8" x14ac:dyDescent="0.2">
      <c r="A148" s="18" t="s">
        <v>5</v>
      </c>
      <c r="B148" s="37">
        <v>20</v>
      </c>
      <c r="C148" s="37">
        <v>50</v>
      </c>
      <c r="D148" s="15"/>
      <c r="E148" s="58">
        <v>159410.06915512198</v>
      </c>
      <c r="F148" s="58">
        <v>-66020.943405130907</v>
      </c>
      <c r="G148" s="58">
        <v>0</v>
      </c>
      <c r="H148" s="58">
        <f t="shared" si="30"/>
        <v>93389.125749991072</v>
      </c>
    </row>
    <row r="149" spans="1:8" ht="15.75" x14ac:dyDescent="0.25">
      <c r="A149" s="18"/>
      <c r="B149" s="37"/>
      <c r="C149" s="37"/>
      <c r="D149" s="15"/>
      <c r="E149" s="49">
        <v>0</v>
      </c>
      <c r="F149" s="49"/>
      <c r="G149" s="49"/>
      <c r="H149" s="49">
        <f t="shared" si="30"/>
        <v>0</v>
      </c>
    </row>
    <row r="150" spans="1:8" x14ac:dyDescent="0.2">
      <c r="A150" s="23" t="s">
        <v>13</v>
      </c>
      <c r="B150" s="40"/>
      <c r="C150" s="41"/>
      <c r="D150" s="20"/>
      <c r="E150" s="16">
        <f>E151+E152+E153</f>
        <v>43078.41</v>
      </c>
      <c r="F150" s="16">
        <f t="shared" ref="F150:G150" si="45">F151+F152+F153</f>
        <v>-2084.3433235573598</v>
      </c>
      <c r="G150" s="16">
        <f t="shared" si="45"/>
        <v>5113.6353174209198</v>
      </c>
      <c r="H150" s="16">
        <f t="shared" si="30"/>
        <v>46107.701993863564</v>
      </c>
    </row>
    <row r="151" spans="1:8" x14ac:dyDescent="0.2">
      <c r="A151" s="18" t="s">
        <v>8</v>
      </c>
      <c r="B151" s="37">
        <v>20</v>
      </c>
      <c r="C151" s="37">
        <v>55</v>
      </c>
      <c r="D151" s="15"/>
      <c r="E151" s="58">
        <v>17926.5</v>
      </c>
      <c r="F151" s="58">
        <v>-2084.3433235573598</v>
      </c>
      <c r="G151" s="58">
        <v>0</v>
      </c>
      <c r="H151" s="58">
        <f t="shared" si="30"/>
        <v>15842.156676442641</v>
      </c>
    </row>
    <row r="152" spans="1:8" x14ac:dyDescent="0.2">
      <c r="A152" s="18" t="s">
        <v>9</v>
      </c>
      <c r="B152" s="37">
        <v>20</v>
      </c>
      <c r="C152" s="37">
        <v>55</v>
      </c>
      <c r="D152" s="15" t="s">
        <v>10</v>
      </c>
      <c r="E152" s="58">
        <v>25151.91</v>
      </c>
      <c r="F152" s="58">
        <v>0</v>
      </c>
      <c r="G152" s="58">
        <v>0</v>
      </c>
      <c r="H152" s="58">
        <f t="shared" si="30"/>
        <v>25151.91</v>
      </c>
    </row>
    <row r="153" spans="1:8" x14ac:dyDescent="0.2">
      <c r="A153" s="71" t="s">
        <v>43</v>
      </c>
      <c r="B153" s="15">
        <v>20</v>
      </c>
      <c r="C153" s="15">
        <v>55</v>
      </c>
      <c r="D153" s="15" t="s">
        <v>40</v>
      </c>
      <c r="E153" s="58">
        <v>0</v>
      </c>
      <c r="F153" s="58"/>
      <c r="G153" s="57">
        <v>5113.6353174209198</v>
      </c>
      <c r="H153" s="58">
        <f t="shared" si="30"/>
        <v>5113.6353174209198</v>
      </c>
    </row>
    <row r="154" spans="1:8" ht="15.75" x14ac:dyDescent="0.25">
      <c r="A154" s="18"/>
      <c r="B154" s="37"/>
      <c r="C154" s="37"/>
      <c r="D154" s="15"/>
      <c r="E154" s="49">
        <v>0</v>
      </c>
      <c r="F154" s="49"/>
      <c r="G154" s="49"/>
      <c r="H154" s="49">
        <f t="shared" si="30"/>
        <v>0</v>
      </c>
    </row>
    <row r="155" spans="1:8" x14ac:dyDescent="0.2">
      <c r="A155" s="17" t="s">
        <v>29</v>
      </c>
      <c r="B155" s="40"/>
      <c r="C155" s="40"/>
      <c r="D155" s="45"/>
      <c r="E155" s="16">
        <f>E156</f>
        <v>19578.148069466701</v>
      </c>
      <c r="F155" s="16">
        <f t="shared" ref="F155:G155" si="46">F156</f>
        <v>0</v>
      </c>
      <c r="G155" s="16">
        <f t="shared" si="46"/>
        <v>0</v>
      </c>
      <c r="H155" s="16">
        <f t="shared" si="30"/>
        <v>19578.148069466701</v>
      </c>
    </row>
    <row r="156" spans="1:8" x14ac:dyDescent="0.2">
      <c r="A156" s="18" t="s">
        <v>30</v>
      </c>
      <c r="B156" s="37">
        <v>20</v>
      </c>
      <c r="C156" s="37">
        <v>15</v>
      </c>
      <c r="D156" s="15" t="s">
        <v>31</v>
      </c>
      <c r="E156" s="58">
        <v>19578.148069466701</v>
      </c>
      <c r="F156" s="58">
        <v>0</v>
      </c>
      <c r="G156" s="58">
        <v>0</v>
      </c>
      <c r="H156" s="58">
        <f t="shared" si="30"/>
        <v>19578.148069466701</v>
      </c>
    </row>
    <row r="157" spans="1:8" ht="15.75" x14ac:dyDescent="0.25">
      <c r="A157" s="18"/>
      <c r="B157" s="37"/>
      <c r="C157" s="37"/>
      <c r="D157" s="15"/>
      <c r="E157" s="49">
        <v>0</v>
      </c>
      <c r="F157" s="49"/>
      <c r="G157" s="49"/>
      <c r="H157" s="49">
        <f t="shared" si="30"/>
        <v>0</v>
      </c>
    </row>
    <row r="158" spans="1:8" x14ac:dyDescent="0.2">
      <c r="A158" s="17" t="s">
        <v>27</v>
      </c>
      <c r="B158" s="40"/>
      <c r="C158" s="42"/>
      <c r="D158" s="42"/>
      <c r="E158" s="16">
        <f>E159+E160</f>
        <v>45873</v>
      </c>
      <c r="F158" s="16">
        <f t="shared" ref="F158:G158" si="47">F159+F160</f>
        <v>0</v>
      </c>
      <c r="G158" s="16">
        <f t="shared" si="47"/>
        <v>0</v>
      </c>
      <c r="H158" s="16">
        <f t="shared" ref="H158:H186" si="48">E158+F158+G158</f>
        <v>45873</v>
      </c>
    </row>
    <row r="159" spans="1:8" x14ac:dyDescent="0.2">
      <c r="A159" s="18" t="s">
        <v>4</v>
      </c>
      <c r="B159" s="37">
        <v>44</v>
      </c>
      <c r="C159" s="37">
        <v>50</v>
      </c>
      <c r="D159" s="15"/>
      <c r="E159" s="57">
        <v>28094</v>
      </c>
      <c r="F159" s="57">
        <v>0</v>
      </c>
      <c r="G159" s="57">
        <v>0</v>
      </c>
      <c r="H159" s="57">
        <f t="shared" si="48"/>
        <v>28094</v>
      </c>
    </row>
    <row r="160" spans="1:8" x14ac:dyDescent="0.2">
      <c r="A160" s="18" t="s">
        <v>8</v>
      </c>
      <c r="B160" s="37">
        <v>44</v>
      </c>
      <c r="C160" s="37">
        <v>55</v>
      </c>
      <c r="D160" s="15"/>
      <c r="E160" s="58">
        <v>17779</v>
      </c>
      <c r="F160" s="58">
        <v>0</v>
      </c>
      <c r="G160" s="58">
        <v>0</v>
      </c>
      <c r="H160" s="57">
        <f t="shared" si="48"/>
        <v>17779</v>
      </c>
    </row>
    <row r="161" spans="1:8" ht="15.75" x14ac:dyDescent="0.25">
      <c r="A161" s="18"/>
      <c r="B161" s="37"/>
      <c r="C161" s="37"/>
      <c r="D161" s="15"/>
      <c r="E161" s="49">
        <v>0</v>
      </c>
      <c r="F161" s="49"/>
      <c r="G161" s="49"/>
      <c r="H161" s="49">
        <f t="shared" si="48"/>
        <v>0</v>
      </c>
    </row>
    <row r="162" spans="1:8" x14ac:dyDescent="0.2">
      <c r="A162" s="17" t="s">
        <v>12</v>
      </c>
      <c r="B162" s="37">
        <v>60</v>
      </c>
      <c r="C162" s="37">
        <v>61</v>
      </c>
      <c r="D162" s="15"/>
      <c r="E162" s="59">
        <v>115361</v>
      </c>
      <c r="F162" s="59">
        <v>0</v>
      </c>
      <c r="G162" s="59">
        <v>0</v>
      </c>
      <c r="H162" s="59">
        <f t="shared" si="48"/>
        <v>115361</v>
      </c>
    </row>
    <row r="163" spans="1:8" x14ac:dyDescent="0.2">
      <c r="A163" s="13"/>
      <c r="B163" s="43"/>
      <c r="C163" s="44"/>
      <c r="D163" s="44"/>
      <c r="H163" s="1">
        <f t="shared" si="48"/>
        <v>0</v>
      </c>
    </row>
    <row r="164" spans="1:8" ht="15.75" x14ac:dyDescent="0.25">
      <c r="A164" s="8" t="s">
        <v>24</v>
      </c>
      <c r="B164" s="37"/>
      <c r="C164" s="38"/>
      <c r="D164" s="15"/>
      <c r="E164" s="49">
        <f>E165+E168+E173+E176+E180</f>
        <v>1481419.2430345025</v>
      </c>
      <c r="F164" s="49">
        <f t="shared" ref="F164:G164" si="49">F165+F168+F173+F176+F180</f>
        <v>-107907.25495569875</v>
      </c>
      <c r="G164" s="49">
        <f t="shared" si="49"/>
        <v>22990.148498839899</v>
      </c>
      <c r="H164" s="49">
        <f t="shared" si="48"/>
        <v>1396502.1365776437</v>
      </c>
    </row>
    <row r="165" spans="1:8" x14ac:dyDescent="0.2">
      <c r="A165" s="17" t="s">
        <v>4</v>
      </c>
      <c r="B165" s="39"/>
      <c r="C165" s="39"/>
      <c r="D165" s="20"/>
      <c r="E165" s="16">
        <f>E166</f>
        <v>296280.41366364999</v>
      </c>
      <c r="F165" s="16">
        <f t="shared" ref="F165:G165" si="50">F166</f>
        <v>-98536.355476829107</v>
      </c>
      <c r="G165" s="16">
        <f t="shared" si="50"/>
        <v>0</v>
      </c>
      <c r="H165" s="16">
        <f t="shared" si="48"/>
        <v>197744.05818682088</v>
      </c>
    </row>
    <row r="166" spans="1:8" x14ac:dyDescent="0.2">
      <c r="A166" s="18" t="s">
        <v>5</v>
      </c>
      <c r="B166" s="37">
        <v>20</v>
      </c>
      <c r="C166" s="37">
        <v>50</v>
      </c>
      <c r="D166" s="15"/>
      <c r="E166" s="58">
        <v>296280.41366364999</v>
      </c>
      <c r="F166" s="58">
        <v>-98536.355476829107</v>
      </c>
      <c r="G166" s="58">
        <v>0</v>
      </c>
      <c r="H166" s="58">
        <f t="shared" si="48"/>
        <v>197744.05818682088</v>
      </c>
    </row>
    <row r="167" spans="1:8" ht="15.75" x14ac:dyDescent="0.25">
      <c r="A167" s="18"/>
      <c r="B167" s="37"/>
      <c r="C167" s="37"/>
      <c r="D167" s="15"/>
      <c r="E167" s="49">
        <v>0</v>
      </c>
      <c r="F167" s="49"/>
      <c r="G167" s="49"/>
      <c r="H167" s="49">
        <f t="shared" si="48"/>
        <v>0</v>
      </c>
    </row>
    <row r="168" spans="1:8" x14ac:dyDescent="0.2">
      <c r="A168" s="23" t="s">
        <v>13</v>
      </c>
      <c r="B168" s="40"/>
      <c r="C168" s="41"/>
      <c r="D168" s="20"/>
      <c r="E168" s="16">
        <f>E169+E170+E171</f>
        <v>194191.91684407601</v>
      </c>
      <c r="F168" s="16">
        <f t="shared" ref="F168:G168" si="51">F169+F170+F171</f>
        <v>-9370.89947886964</v>
      </c>
      <c r="G168" s="16">
        <f t="shared" si="51"/>
        <v>22990.148498839899</v>
      </c>
      <c r="H168" s="16">
        <f t="shared" si="48"/>
        <v>207811.16586404628</v>
      </c>
    </row>
    <row r="169" spans="1:8" x14ac:dyDescent="0.2">
      <c r="A169" s="18" t="s">
        <v>8</v>
      </c>
      <c r="B169" s="37">
        <v>20</v>
      </c>
      <c r="C169" s="37">
        <v>55</v>
      </c>
      <c r="D169" s="15"/>
      <c r="E169" s="58">
        <v>81112.180387550994</v>
      </c>
      <c r="F169" s="58">
        <v>-9370.89947886964</v>
      </c>
      <c r="G169" s="58">
        <v>0</v>
      </c>
      <c r="H169" s="58">
        <f t="shared" si="48"/>
        <v>71741.28090868135</v>
      </c>
    </row>
    <row r="170" spans="1:8" x14ac:dyDescent="0.2">
      <c r="A170" s="18" t="s">
        <v>9</v>
      </c>
      <c r="B170" s="37">
        <v>20</v>
      </c>
      <c r="C170" s="37">
        <v>55</v>
      </c>
      <c r="D170" s="15" t="s">
        <v>10</v>
      </c>
      <c r="E170" s="58">
        <v>113079.736456525</v>
      </c>
      <c r="F170" s="58">
        <v>0</v>
      </c>
      <c r="G170" s="58">
        <v>0</v>
      </c>
      <c r="H170" s="58">
        <f t="shared" si="48"/>
        <v>113079.736456525</v>
      </c>
    </row>
    <row r="171" spans="1:8" x14ac:dyDescent="0.2">
      <c r="A171" s="71" t="s">
        <v>43</v>
      </c>
      <c r="B171" s="15">
        <v>20</v>
      </c>
      <c r="C171" s="15">
        <v>55</v>
      </c>
      <c r="D171" s="15" t="s">
        <v>40</v>
      </c>
      <c r="E171" s="58">
        <v>0</v>
      </c>
      <c r="F171" s="58"/>
      <c r="G171" s="57">
        <v>22990.148498839899</v>
      </c>
      <c r="H171" s="58">
        <f t="shared" si="48"/>
        <v>22990.148498839899</v>
      </c>
    </row>
    <row r="172" spans="1:8" ht="15.75" x14ac:dyDescent="0.25">
      <c r="A172" s="18"/>
      <c r="B172" s="37"/>
      <c r="C172" s="37"/>
      <c r="D172" s="15"/>
      <c r="E172" s="49">
        <v>0</v>
      </c>
      <c r="F172" s="49"/>
      <c r="G172" s="49"/>
      <c r="H172" s="49">
        <f t="shared" si="48"/>
        <v>0</v>
      </c>
    </row>
    <row r="173" spans="1:8" x14ac:dyDescent="0.2">
      <c r="A173" s="17" t="s">
        <v>29</v>
      </c>
      <c r="B173" s="40"/>
      <c r="C173" s="40"/>
      <c r="D173" s="45"/>
      <c r="E173" s="16">
        <f>E174</f>
        <v>11098.5745000635</v>
      </c>
      <c r="F173" s="16">
        <f t="shared" ref="F173:G173" si="52">F174</f>
        <v>0</v>
      </c>
      <c r="G173" s="16">
        <f t="shared" si="52"/>
        <v>0</v>
      </c>
      <c r="H173" s="16">
        <f t="shared" si="48"/>
        <v>11098.5745000635</v>
      </c>
    </row>
    <row r="174" spans="1:8" x14ac:dyDescent="0.2">
      <c r="A174" s="18" t="s">
        <v>30</v>
      </c>
      <c r="B174" s="37">
        <v>20</v>
      </c>
      <c r="C174" s="37">
        <v>15</v>
      </c>
      <c r="D174" s="15" t="s">
        <v>31</v>
      </c>
      <c r="E174" s="58">
        <v>11098.5745000635</v>
      </c>
      <c r="F174" s="58">
        <v>0</v>
      </c>
      <c r="G174" s="58">
        <v>0</v>
      </c>
      <c r="H174" s="58">
        <f t="shared" si="48"/>
        <v>11098.5745000635</v>
      </c>
    </row>
    <row r="175" spans="1:8" ht="15.75" x14ac:dyDescent="0.25">
      <c r="A175" s="18"/>
      <c r="B175" s="37"/>
      <c r="C175" s="37"/>
      <c r="D175" s="15"/>
      <c r="E175" s="49">
        <v>0</v>
      </c>
      <c r="F175" s="49"/>
      <c r="G175" s="49"/>
      <c r="H175" s="49">
        <f t="shared" si="48"/>
        <v>0</v>
      </c>
    </row>
    <row r="176" spans="1:8" x14ac:dyDescent="0.2">
      <c r="A176" s="17" t="s">
        <v>27</v>
      </c>
      <c r="B176" s="40"/>
      <c r="C176" s="42"/>
      <c r="D176" s="42"/>
      <c r="E176" s="16">
        <f>E177+E178</f>
        <v>510330.54875294701</v>
      </c>
      <c r="F176" s="16">
        <f t="shared" ref="F176:G176" si="53">F177+F178</f>
        <v>0</v>
      </c>
      <c r="G176" s="16">
        <f t="shared" si="53"/>
        <v>0</v>
      </c>
      <c r="H176" s="16">
        <f t="shared" si="48"/>
        <v>510330.54875294701</v>
      </c>
    </row>
    <row r="177" spans="1:8" x14ac:dyDescent="0.2">
      <c r="A177" s="18" t="s">
        <v>4</v>
      </c>
      <c r="B177" s="37">
        <v>44</v>
      </c>
      <c r="C177" s="37">
        <v>50</v>
      </c>
      <c r="D177" s="15"/>
      <c r="E177" s="57">
        <v>150417.54875294701</v>
      </c>
      <c r="F177" s="57">
        <v>0</v>
      </c>
      <c r="G177" s="57">
        <v>0</v>
      </c>
      <c r="H177" s="57">
        <f t="shared" si="48"/>
        <v>150417.54875294701</v>
      </c>
    </row>
    <row r="178" spans="1:8" x14ac:dyDescent="0.2">
      <c r="A178" s="18" t="s">
        <v>8</v>
      </c>
      <c r="B178" s="37">
        <v>44</v>
      </c>
      <c r="C178" s="37">
        <v>55</v>
      </c>
      <c r="D178" s="15"/>
      <c r="E178" s="57">
        <v>359913</v>
      </c>
      <c r="F178" s="57">
        <v>0</v>
      </c>
      <c r="G178" s="57">
        <v>0</v>
      </c>
      <c r="H178" s="57">
        <f t="shared" si="48"/>
        <v>359913</v>
      </c>
    </row>
    <row r="179" spans="1:8" ht="15.75" x14ac:dyDescent="0.25">
      <c r="A179" s="18"/>
      <c r="B179" s="37"/>
      <c r="C179" s="37"/>
      <c r="D179" s="15"/>
      <c r="E179" s="49">
        <v>0</v>
      </c>
      <c r="F179" s="49"/>
      <c r="G179" s="49"/>
      <c r="H179" s="49">
        <f t="shared" si="48"/>
        <v>0</v>
      </c>
    </row>
    <row r="180" spans="1:8" x14ac:dyDescent="0.2">
      <c r="A180" s="17" t="s">
        <v>12</v>
      </c>
      <c r="B180" s="37">
        <v>60</v>
      </c>
      <c r="C180" s="37">
        <v>61</v>
      </c>
      <c r="D180" s="15"/>
      <c r="E180" s="59">
        <v>469517.78927376599</v>
      </c>
      <c r="F180" s="59">
        <v>0</v>
      </c>
      <c r="G180" s="59">
        <v>0</v>
      </c>
      <c r="H180" s="59">
        <f t="shared" si="48"/>
        <v>469517.78927376599</v>
      </c>
    </row>
    <row r="181" spans="1:8" x14ac:dyDescent="0.2">
      <c r="A181" s="17"/>
      <c r="B181" s="60"/>
      <c r="C181" s="61"/>
      <c r="D181" s="61"/>
      <c r="E181" s="65">
        <v>0</v>
      </c>
      <c r="F181" s="65"/>
      <c r="G181" s="65"/>
      <c r="H181" s="65">
        <f t="shared" si="48"/>
        <v>0</v>
      </c>
    </row>
    <row r="182" spans="1:8" ht="15.75" x14ac:dyDescent="0.25">
      <c r="A182" s="8" t="s">
        <v>11</v>
      </c>
      <c r="B182" s="62"/>
      <c r="C182" s="63"/>
      <c r="D182" s="63"/>
      <c r="E182" s="66">
        <f>E183+E184+E185+E186</f>
        <v>687634</v>
      </c>
      <c r="F182" s="66">
        <f t="shared" ref="F182:G182" si="54">F183+F184+F185+F186</f>
        <v>0</v>
      </c>
      <c r="G182" s="66">
        <f t="shared" si="54"/>
        <v>0</v>
      </c>
      <c r="H182" s="66">
        <f t="shared" si="48"/>
        <v>687634</v>
      </c>
    </row>
    <row r="183" spans="1:8" ht="15" x14ac:dyDescent="0.25">
      <c r="A183" s="64" t="s">
        <v>11</v>
      </c>
      <c r="B183" s="43">
        <v>10</v>
      </c>
      <c r="C183" s="34">
        <v>601</v>
      </c>
      <c r="D183" s="63"/>
      <c r="E183" s="67">
        <v>335046</v>
      </c>
      <c r="F183" s="67">
        <v>0</v>
      </c>
      <c r="G183" s="67">
        <v>0</v>
      </c>
      <c r="H183" s="67">
        <f t="shared" si="48"/>
        <v>335046</v>
      </c>
    </row>
    <row r="184" spans="1:8" ht="15" x14ac:dyDescent="0.25">
      <c r="A184" s="13" t="s">
        <v>33</v>
      </c>
      <c r="B184" s="43">
        <v>44</v>
      </c>
      <c r="C184" s="34">
        <v>6</v>
      </c>
      <c r="D184" s="44"/>
      <c r="E184" s="68">
        <v>129844</v>
      </c>
      <c r="F184" s="67">
        <v>0</v>
      </c>
      <c r="G184" s="67">
        <v>0</v>
      </c>
      <c r="H184" s="67">
        <f t="shared" si="48"/>
        <v>129844</v>
      </c>
    </row>
    <row r="185" spans="1:8" ht="15" x14ac:dyDescent="0.25">
      <c r="A185" s="13" t="s">
        <v>34</v>
      </c>
      <c r="B185" s="37">
        <v>10</v>
      </c>
      <c r="C185" s="34">
        <v>601</v>
      </c>
      <c r="D185" s="15" t="s">
        <v>10</v>
      </c>
      <c r="E185" s="19">
        <v>196744</v>
      </c>
      <c r="F185" s="67">
        <v>0</v>
      </c>
      <c r="G185" s="67">
        <v>0</v>
      </c>
      <c r="H185" s="67">
        <f t="shared" si="48"/>
        <v>196744</v>
      </c>
    </row>
    <row r="186" spans="1:8" ht="15" x14ac:dyDescent="0.25">
      <c r="A186" s="13" t="s">
        <v>35</v>
      </c>
      <c r="B186" s="43">
        <v>10</v>
      </c>
      <c r="C186" s="34">
        <v>601002</v>
      </c>
      <c r="D186" s="63"/>
      <c r="E186" s="19">
        <v>26000</v>
      </c>
      <c r="F186" s="67">
        <v>0</v>
      </c>
      <c r="G186" s="67">
        <v>0</v>
      </c>
      <c r="H186" s="67">
        <f t="shared" si="48"/>
        <v>26000</v>
      </c>
    </row>
    <row r="187" spans="1:8" x14ac:dyDescent="0.2">
      <c r="A187" s="18"/>
      <c r="B187" s="37"/>
      <c r="C187" s="37"/>
      <c r="D187" s="15"/>
    </row>
  </sheetData>
  <autoFilter ref="A5:H186" xr:uid="{F3AA4172-9CC3-4711-9D24-2EFA2B1219E1}"/>
  <dataConsolidate/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4. RIK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Helena Rentik</cp:lastModifiedBy>
  <cp:lastPrinted>2022-04-06T13:58:08Z</cp:lastPrinted>
  <dcterms:created xsi:type="dcterms:W3CDTF">2021-12-14T12:38:30Z</dcterms:created>
  <dcterms:modified xsi:type="dcterms:W3CDTF">2022-04-08T06:58:17Z</dcterms:modified>
</cp:coreProperties>
</file>